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055" windowHeight="7155" activeTab="0"/>
  </bookViews>
  <sheets>
    <sheet name="พ.ย." sheetId="1" r:id="rId1"/>
    <sheet name="ต.ค." sheetId="2" r:id="rId2"/>
    <sheet name="ก.ย." sheetId="3" r:id="rId3"/>
    <sheet name="ส.ค." sheetId="4" r:id="rId4"/>
    <sheet name="ก.ค." sheetId="5" r:id="rId5"/>
    <sheet name="มิ.ย." sheetId="6" r:id="rId6"/>
    <sheet name="พ.ค.62" sheetId="7" r:id="rId7"/>
    <sheet name="เม.ย.62" sheetId="8" r:id="rId8"/>
    <sheet name="มี.ค.62" sheetId="9" r:id="rId9"/>
    <sheet name="ก.พ.62" sheetId="10" r:id="rId10"/>
    <sheet name="ม.ค.62" sheetId="11" r:id="rId11"/>
    <sheet name="ธค.61" sheetId="12" state="hidden" r:id="rId12"/>
    <sheet name="พย.61" sheetId="13" state="hidden" r:id="rId13"/>
    <sheet name="ตค.61" sheetId="14" state="hidden" r:id="rId14"/>
    <sheet name="กย.61" sheetId="15" state="hidden" r:id="rId15"/>
    <sheet name="สค.61" sheetId="16" state="hidden" r:id="rId16"/>
    <sheet name="กค.61" sheetId="17" state="hidden" r:id="rId17"/>
    <sheet name="มิย.61" sheetId="18" state="hidden" r:id="rId18"/>
    <sheet name="พค.61" sheetId="19" state="hidden" r:id="rId19"/>
    <sheet name="เม.ย.61" sheetId="20" state="hidden" r:id="rId20"/>
    <sheet name="มี.ค." sheetId="21" state="hidden" r:id="rId21"/>
    <sheet name="ก.พ." sheetId="22" state="hidden" r:id="rId22"/>
    <sheet name="ม.ค." sheetId="23" state="hidden" r:id="rId23"/>
  </sheets>
  <definedNames>
    <definedName name="_xlnm.Print_Area" localSheetId="4">'ก.ค.'!$A$1:$I$167</definedName>
    <definedName name="_xlnm.Print_Area" localSheetId="21">'ก.พ.'!$A$1:$I$152</definedName>
    <definedName name="_xlnm.Print_Area" localSheetId="9">'ก.พ.62'!$A$1:$I$203</definedName>
    <definedName name="_xlnm.Print_Area" localSheetId="2">'ก.ย.'!$A$1:$I$179</definedName>
    <definedName name="_xlnm.Print_Area" localSheetId="16">'กค.61'!$A$1:$I$181</definedName>
    <definedName name="_xlnm.Print_Area" localSheetId="14">'กย.61'!$A$1:$I$171</definedName>
    <definedName name="_xlnm.Print_Area" localSheetId="1">'ต.ค.'!$A$1:$I$179</definedName>
    <definedName name="_xlnm.Print_Area" localSheetId="13">'ตค.61'!$A$1:$I$203</definedName>
    <definedName name="_xlnm.Print_Area" localSheetId="11">'ธค.61'!$A$1:$I$203</definedName>
    <definedName name="_xlnm.Print_Area" localSheetId="6">'พ.ค.62'!$A$1:$I$150</definedName>
    <definedName name="_xlnm.Print_Area" localSheetId="0">'พ.ย.'!$A$1:$I$179</definedName>
    <definedName name="_xlnm.Print_Area" localSheetId="18">'พค.61'!$A$1:$I$175</definedName>
    <definedName name="_xlnm.Print_Area" localSheetId="12">'พย.61'!$A$1:$I$203</definedName>
    <definedName name="_xlnm.Print_Area" localSheetId="22">'ม.ค.'!$A$1:$K$177</definedName>
    <definedName name="_xlnm.Print_Area" localSheetId="10">'ม.ค.62'!$A$1:$I$203</definedName>
    <definedName name="_xlnm.Print_Area" localSheetId="5">'มิ.ย.'!$A$1:$I$159</definedName>
    <definedName name="_xlnm.Print_Area" localSheetId="17">'มิย.61'!$A$1:$I$175</definedName>
    <definedName name="_xlnm.Print_Area" localSheetId="20">'มี.ค.'!$A$1:$I$156</definedName>
    <definedName name="_xlnm.Print_Area" localSheetId="8">'มี.ค.62'!$A$1:$I$132</definedName>
    <definedName name="_xlnm.Print_Area" localSheetId="19">'เม.ย.61'!$A$1:$I$157</definedName>
    <definedName name="_xlnm.Print_Area" localSheetId="7">'เม.ย.62'!$A$1:$I$144</definedName>
    <definedName name="_xlnm.Print_Area" localSheetId="3">'ส.ค.'!$A$1:$I$178</definedName>
    <definedName name="_xlnm.Print_Area" localSheetId="15">'สค.61'!$A$1:$I$171</definedName>
  </definedNames>
  <calcPr fullCalcOnLoad="1"/>
</workbook>
</file>

<file path=xl/sharedStrings.xml><?xml version="1.0" encoding="utf-8"?>
<sst xmlns="http://schemas.openxmlformats.org/spreadsheetml/2006/main" count="10350" uniqueCount="2361">
  <si>
    <t>แบบ สขร.1/2</t>
  </si>
  <si>
    <t>องค์การอุตสาหกรรมป่าไม้เขตอุบลราชธานี</t>
  </si>
  <si>
    <t>จำนวน</t>
  </si>
  <si>
    <t>วงเงิน</t>
  </si>
  <si>
    <t>วิธีการ</t>
  </si>
  <si>
    <t>เหตุผล</t>
  </si>
  <si>
    <t>ที่</t>
  </si>
  <si>
    <t>งาน</t>
  </si>
  <si>
    <t>รายการ</t>
  </si>
  <si>
    <t>ประมาณ</t>
  </si>
  <si>
    <t>จัดซื้อ / จัดจ้าง</t>
  </si>
  <si>
    <t>ผู้รับการคัดเลือกและราคา</t>
  </si>
  <si>
    <t>ราคา</t>
  </si>
  <si>
    <t>โดยสังเขป</t>
  </si>
  <si>
    <t>(ราคากลาง)</t>
  </si>
  <si>
    <t>ออป.เขตอุบลฯ</t>
  </si>
  <si>
    <t>สป.มุกดาหาร</t>
  </si>
  <si>
    <t>ตกลงราคา</t>
  </si>
  <si>
    <t>สป.ดงชี</t>
  </si>
  <si>
    <t>สป.ช่องเม็ก</t>
  </si>
  <si>
    <t>สป.พิบูลมังสาหาร</t>
  </si>
  <si>
    <t>แบบ สขร.2/2</t>
  </si>
  <si>
    <t>ยอดยกมา</t>
  </si>
  <si>
    <t>สป.พนา</t>
  </si>
  <si>
    <t>สป.ขุนหาญ</t>
  </si>
  <si>
    <t>สป.ละเอาะ</t>
  </si>
  <si>
    <t>สรุปผลการพิจารณาการจัดซื้อจัดจ้างของ อ.อ.ป.  ประจำเดือน  มกราคม 2561</t>
  </si>
  <si>
    <t>ค่าซ่อมแซม(ยานพาหนะ)</t>
  </si>
  <si>
    <t>ค่าซ่อมแซมรถยนต์ครวจการณ์ ย - 0224 นม.</t>
  </si>
  <si>
    <t>ค่าเครื่องเขียน-แบบพิมพ์</t>
  </si>
  <si>
    <t>ค่าจัดซื้อกระดาษA4 เพื่อใช้ในงานด้านเอกสารสวนป่า</t>
  </si>
  <si>
    <t>ร้านซันไซน์กรุ๊ป 256 ม.16 ต.โพธิ์ไทร อ.พิบูลมังสาหาร จ.อุบลราชธานี</t>
  </si>
  <si>
    <t>เตชะช่องเม็กยางยนต์ 26 ม.13 ต.ช่องเม็ก อ.สิรินธร จ.อุบลราชธานี</t>
  </si>
  <si>
    <t>ค่าสารเคมี</t>
  </si>
  <si>
    <t>ค่าจัดซื้อปูนแดง เพื่อใช้ทารักษาหน้ายางพารา</t>
  </si>
  <si>
    <t>น้ำยืนยางพาราสาขา2 ช่องเม็ก 39 ม.13 ต.ช่องเม็ก อ.สรินธร จ.อุบลฯ</t>
  </si>
  <si>
    <t xml:space="preserve">  </t>
  </si>
  <si>
    <t>ค่าโฆษณาประชาสัมพันธ์</t>
  </si>
  <si>
    <t>ค่าจัดทำป้ายไวนิล เพื่อใช้ในงานทำไม้ยูคาลิปตัสสวนป่า</t>
  </si>
  <si>
    <t>ร้านไวนิล อินเทอร์ไพรส์ 250 ต.เขื่องใน อ.เขื่องใน จ.อุบลราชธานี</t>
  </si>
  <si>
    <t>ค่าจัดทำป้ายไวนิล เพื่อประชาสัมพันธ์กิจกรรมงานสวนป่าปี2561</t>
  </si>
  <si>
    <t>ร้านบิ๊กอาร์ต 311/19 ม.14 ต.ดูน อ.กันทรารมย์ จ.ศรีสะเกษ</t>
  </si>
  <si>
    <t>ค่าใช้จ่ายเบ็ดเตล็ด</t>
  </si>
  <si>
    <t>ค่าจัดซื้อสังกะสีแผ่นเรียบ เพื่อใช้จัดทำป้ายแสดงขอบเขตงานสวนป่า</t>
  </si>
  <si>
    <t>ค่าจัดซื้อเหล็ก,ปูน,ลวดมัด,ปูนฯ เพื่อใช้ทำหลักหมุดแนวขอบเขตสวนป่า</t>
  </si>
  <si>
    <t>ค่าจัดซื้อเหล็ก,ปูน,ทรายฯ เพื่อใช้ทำหลักหมุดแนวขอบเขตสวนป่า</t>
  </si>
  <si>
    <t>ค่าจัดซื้อท่อ PVC,สามทาง,สี,ลูกกลิ้งฯ เพื่อใช้ทำระบบน้ำบาดาลและทาสีป้ายหลักเขตสวนป่า</t>
  </si>
  <si>
    <t>ส.เจริญวัสดุภัณฑ์ สาขา2  151 ต.เมืองน้อย อ.กันทรารมย์ จ.ศรีสะเกษ</t>
  </si>
  <si>
    <t>ค่าจัดซื้อธงชาติและพู่กัน เพื่อใช้ในกิจกรรมสวนป่า</t>
  </si>
  <si>
    <t>ร้านอักษรวิทยา 117 ม.6 ต.ดูน อ.กันทรารมย์ จ.ศรีสะเกษ</t>
  </si>
  <si>
    <t>ค่าซ่อมแซมรถยนต์ครวจการณ์ 7 ร 1477 กทม.</t>
  </si>
  <si>
    <t>อู่มนเทียนการช่าง 108 ม.3 ต.พยุห์ จ.ศรีสะเกษ</t>
  </si>
  <si>
    <t>ค่าจัดซื้อกระดาษโฟโต้,กระดาษA4,แฟ้ม,กาวฯ เพื่อใช้ในงานด้านเอกสารสวนป่า</t>
  </si>
  <si>
    <t>ร้านลัคกี้เครื่องเขียน 471 ต.ในเมือง อ.เมือง จ.อุบลฯ</t>
  </si>
  <si>
    <t>ค่าจัดซื้อหมวกวิศวะ,แว่นตานิรภัย,เสื้อกั๊กจราจร เพื่อใช้ในการปฏิบัติงานไม้ป่านอกโครงการ</t>
  </si>
  <si>
    <t>บ.ซีอาร์ซีไทวัสดุ 267 ม.7 ต.แจระแม อ.เมือง จ.อุบลฯ</t>
  </si>
  <si>
    <t>ค่าซ่อมแซมรถแทรกเตอร์คูโบต้าล้อยาง L4508</t>
  </si>
  <si>
    <t>ร้านกูลไดนาโม</t>
  </si>
  <si>
    <t>ค่าจัดซื้อน้ำกรดฟอร์มิก เพื่อใช้ในการผลิตยางพาราก้อนถ้วย</t>
  </si>
  <si>
    <t>เขาวงสัตวแพทย์ 164 ม.1 ต.คุ้มเก่า อ.เขาวง จ.กาฬสินธุ์</t>
  </si>
  <si>
    <t>สวนส้มยางพารา 134 ม.10  ต.กกตูม อ.ดงหลวง จ.มุกดาหาร</t>
  </si>
  <si>
    <t>ค่าซ่อมแซมรถจักรยานยนต์ตรวจการณ์ ทะเบียน งขม 343 นม.</t>
  </si>
  <si>
    <t>คมเจริญยนต์ 409/228 บ.เอื้ออาทร ต.ช่องเม็ก อ.สิรินธร จ.อุบลฯ</t>
  </si>
  <si>
    <t>ค่าจัดซื้อไม้อัด ,เหล็ก ในการจัดทำบอร์ดประชาสัมพันธ์</t>
  </si>
  <si>
    <t>น้ำยืนยางพารา สาขา2 39 ม.13 ต.ช่องเม็ก อ.สิรินธร จ.อุบลฯ</t>
  </si>
  <si>
    <t>ค่าไปรษณีย์ -ขนส่ง</t>
  </si>
  <si>
    <t>ค่าจัดส่งเอกสาร</t>
  </si>
  <si>
    <t>บ.ไปรษณีย์ไทย สิรินธร 34350</t>
  </si>
  <si>
    <t>บ.ขนส่ง อุบลฯ</t>
  </si>
  <si>
    <t>ค่าซ่อมแซมต่อเติม(ทรัพย์สิน)</t>
  </si>
  <si>
    <t>ค่าจัดซื้อกล่องเมจิ,ปลั๊กผนัง,สวิตซ์ปลั๊กฯ เพื่อใช้ในการซ่อมแซมโรงเก็บน้ำยางพารา</t>
  </si>
  <si>
    <t>ค่าซ่อมแซมรถยนต์ตรวจการณ์ ทะเบียน ถว 3675 กทม.</t>
  </si>
  <si>
    <t>อู๋ช่างไต๋ 350 ม.3 ต.ช่องเม็ก อ.สิรินธร จ.อุบลฯ</t>
  </si>
  <si>
    <t>ค่าซ่อมแซมรถไถฟาร์มแทรกเตอร์ L2808</t>
  </si>
  <si>
    <t>เพิ่มพูลอะไหล่ 279 ม. 19 ต.กุดชมภู อ.พิบูลฯ จ.อุบลฯ</t>
  </si>
  <si>
    <t>ค่าจัดซื้อสีฟลินท์โค้ท,สี เพื่อใช้ในการซ่อมแซมโรงเก็บน้ำยางพารา</t>
  </si>
  <si>
    <t>ซันไซน์ คอมพิวเตอร์เซ็นเตอร์ 55/3 ต.พิบูลฯ อ.พิบูลฯ จ.อุบลฯ</t>
  </si>
  <si>
    <t>ค่าจัดซื้อทรายเพื่อเทพื้นห้องเก็บน้ำมันเชื้อเพลิง</t>
  </si>
  <si>
    <t>ค่าจัดซื้อผ้ายาง ในการจัดทำบล็อคเพาะเมล็ดกล้าไม้</t>
  </si>
  <si>
    <t>ร้านไทยเจริญ 77 ม.2 ต.นิคมฯ อ.สิรินธร จ.อุบลฯ</t>
  </si>
  <si>
    <t>ค่าซ่อมแซมปั๊มลมโรตารี่ ทรัพย์สินหมายเลข 13605-1050/7</t>
  </si>
  <si>
    <t>ค่าจัดซื้อตะปู เพื่อใช้ในการทำโครงไม้เรือนเพาะชำ</t>
  </si>
  <si>
    <t>ค่าซ่อมแซมรถยนต์จอหนัง ทะเบียน 82-7485 อบ.</t>
  </si>
  <si>
    <t>นทีพาณิชย์ 85 ม.1 บ.ขามเปี้ย ต.ขามเปี้ย อ.ตระการฯ จ.อุบลฯ</t>
  </si>
  <si>
    <t>สหอุปกรณ์  8 ถ.แจ้งสนิท อ.เมือง จ.อุบลฯ</t>
  </si>
  <si>
    <t>จัดซื้อสีสเปรย์ เพื่อใช้ในงานทำไม้ป่านอกโครงการ</t>
  </si>
  <si>
    <t>พิมพ์เจริญโฮมมาร์ท 189 ม. 13 ต.ทุ่งเทิง อ.เดชอุดม จ.อุบลฯ</t>
  </si>
  <si>
    <t>ค่าซ่อมแซมรถไถคูโบต้าL2808</t>
  </si>
  <si>
    <t>ณัฐพงษ์อะไหล่ 207/3-4  ม.1 ต.ขุนหาญ อ.ขุนหาญ จ.ศรีสะเกษ</t>
  </si>
  <si>
    <t>ค่าเตรียมวัสดุเพาะชำ</t>
  </si>
  <si>
    <t>ค่าจัดซื้อถุงเพาะชำ เพื่อใช้ในการเพาะชำกล้าไม้สวนป่า</t>
  </si>
  <si>
    <t>น้ำฟ้าพันธุ์ไม้ 161/3 ม.2 ต.หนองหญ้าลาด อ.กันทราลักษ์ จ.ศรีสะเกษ</t>
  </si>
  <si>
    <t>ค่าจัดซื้อหมึกชนิดเติมเครื่องปริ้นเตอร์</t>
  </si>
  <si>
    <t>ร้านจิงกะปูไอที 14/4 ม.12 ต.สิ อ.ขุนหาญ จ.ศรีสะเกษ</t>
  </si>
  <si>
    <t>ค่าถ่ายเอกสาร</t>
  </si>
  <si>
    <t>ค่าถ่ายเอกสารแบบฟอร์ม ออป.ต่างๆ เพื่อใช้ในงานสำนักงานสวนป่า</t>
  </si>
  <si>
    <t>ร้านก๊อปปี้แอนด์คอมพิวเตอร์ 187 บ.หนองแล้ง ม.8 อ.ขุนหาญ จ.ศรีสะเกษ</t>
  </si>
  <si>
    <t>ค่าจัดซื้อกาว,ไม้ที เพื่อใช้ในงานสำนักงาน</t>
  </si>
  <si>
    <t>ร้านธนากิจ 3 ม.12 ต.สิ อ.ขุนหาญ จ.ศรีสะเกษ</t>
  </si>
  <si>
    <t>ค่าจัดซื้อมือเสือ เพื่อใช้ในการกำจัดใบยางพารา</t>
  </si>
  <si>
    <t>ณราศ แถบหอม 25 ม.17 ต.บักดอง อ.ขุนหาญ จ.ศรีสะเกษ</t>
  </si>
  <si>
    <t>ค่าซ่อมแซมรถยนต์ครวจการณ์ ผจ 726 อบ</t>
  </si>
  <si>
    <t>ร้าน ท.อุบลยางไทย 108 ม.19 ต.ไร่น้อย อ.เมือง จ.อุบลฯ</t>
  </si>
  <si>
    <t>หจก.ต.อะไหล่อุบล สาขาแจ้งสนิท 68 ถ.แจ้งสนิท อ.เมือง จ.อุบลฯ</t>
  </si>
  <si>
    <t>ค่าซ่อมแซมเครื่องปริ้นเตอร์ งานสวนป่า</t>
  </si>
  <si>
    <t>หจก.ดู คอมพิวเตอร์ เซอร์วิส 512/8 ต.ในเมือง อ.เมือง จ.อุบลฯ</t>
  </si>
  <si>
    <t>ค่าจัดซื้อลวดขาว เพื่อซ่อมแซมแปลงเพาะที่ชำรุด</t>
  </si>
  <si>
    <t>ค่าจัดทำป้ายบอกเขตสวนป่า</t>
  </si>
  <si>
    <t>ร้านเอกสิทธิ์ไวนิล 372/1 ม.6 บ.ดอนทับช้าง ต.ขุหลุ อ.ตระการฯ จ.อุบลฯ</t>
  </si>
  <si>
    <t>ร้านกนกวลี 259 ม.1 ต.ขุหลุ อ.ตระการฯ จ.อุบลฯ</t>
  </si>
  <si>
    <t>ค่าจัดซื้อตะปู ลวดมัดเหล็ก เพื่อซ่อมแซมแปลงเพาะที่ชำรุด</t>
  </si>
  <si>
    <t>ค่าจัดซื้อลวดมัดเหล็ก เพื่อซ่อมแซมแปลงเพาะที่ชำรุด</t>
  </si>
  <si>
    <t>ค่าจัดซื้อสแลนท์ดำ เพื่อซ่อมแซมแปลงเพาะที่ชำรุด</t>
  </si>
  <si>
    <t>ร้านแผ่นดินทอง 320-322 ตลาดน้อย อ.เมือง จ.อุบลฯ</t>
  </si>
  <si>
    <t>ค่าจัดซื้อสีสเปรย์ทำป้ายเขตสวนป่า</t>
  </si>
  <si>
    <t>อำพลพาณิชย์ 128 ม.3 ต.เซเป็ด อ.ตระการพืชผล จ.อุบลฯ</t>
  </si>
  <si>
    <t>ร้านแสงฟ้า 510-511 ถ.แจ้งสนิท อ.เขื่องใน จ.อุบลฯ</t>
  </si>
  <si>
    <t>ค่าจัดซื้อสีน้ำมัน,น้ำมันสน,ตะปู ในการจัดทำป้ายแปลงปีสวนป่า</t>
  </si>
  <si>
    <t>ค่าจัดซื้อกระดาษA4,แฟ้มตราช้าง เพื่อใช้ในงานด้านเอกสารสวนป่า</t>
  </si>
  <si>
    <t>ร้านเสรีวิทยาภัณฑ์ 650 ม.4 ต.เขื่องใน อ.เขื่องใน จ.อุบลฯ</t>
  </si>
  <si>
    <t>ค่าจัดซื้อธงชาติ เพื่อใช้ในกิจกรรมสวนป่า</t>
  </si>
  <si>
    <t>ค่าจัดซื้อทราย,หิน,ปูน,หลอดไฟ เพื่อซ่อมแซมบ้านพักพนักงานสวนป่า</t>
  </si>
  <si>
    <t>ค่าจัดซื้อถ่านอัลคาไลน์,รางปลั๊กไฟ,กุญแจ เพื่อใช้ในสำนักงานสวนป่า</t>
  </si>
  <si>
    <t>ร้านศรีบัวพัฒนา 39 ม.12 ต.สร้างถ่อ อ.เขื่องใน จ.อุบลฯ</t>
  </si>
  <si>
    <t>ค่าจัดซื้อฟิวเจอร์บอร์ด,สติกเกอร์สี,กาวสองหน้า,กาวใสฯ เพื่อใช้ในงานสวนป่า</t>
  </si>
  <si>
    <t>ร้านราชาทรัพย์ 49 ม. 8 ต.พยุห์ อ.พยุห์ จ.ศรีสะเกษ</t>
  </si>
  <si>
    <t>ค่าซ่อมแซมเครื่องคอมพิวเตอร์</t>
  </si>
  <si>
    <t>หจก.รังสิต คอมพิวเตอร์ แอนด์ เทคโนโลยี 191 ต.มุกดาหาร อ.เมือง จ.มุกฯ</t>
  </si>
  <si>
    <t xml:space="preserve">ค่าซ่อมแซมรถไถฟาร์ม 8S4904 </t>
  </si>
  <si>
    <t>โรงกลึงมีชัยการช่าง 301 อ.เมือง จ.มุกดาหาร</t>
  </si>
  <si>
    <t>บ. สหมิตรอุบลฯ</t>
  </si>
  <si>
    <t>ค่าจัดซื้อกระดาษA4,แฟ้มกระดาษ,สมุดลงเวลาฯ เพื่อใช้ในงานด้านเอกสารสวนป่า</t>
  </si>
  <si>
    <t>วี.เอส.บุ๊ค เซ็นเตอร์(สำนักงานใหญ่) 85/2 ต.มุกดาหาร อ.เมือง จ.มุกดาหาร</t>
  </si>
  <si>
    <t>ค่าจัดซื้อถุงดำ เพื่อใช้ในงานสวนป่า</t>
  </si>
  <si>
    <t>จิระเกษตร 9/1-2 ต.มุกดาหาร อ.เมือง จ.มุกดาหาร</t>
  </si>
  <si>
    <t>ค่าจัดซื้อถุงเพาะชำ เพื่อใช้ในการเพาะชำกล้าไม้</t>
  </si>
  <si>
    <t>ค่าจัดซื้อน้ำกรดฟอร์มิก เพื่อใช้ในการผลิตยางพารา</t>
  </si>
  <si>
    <t>ประเสริฐพืชผล 44 ถ.พุทธเจริญ อ.เมือง จ.มุกดาหาร</t>
  </si>
  <si>
    <t>ค่าซ่อมแซมรถบรรทุก 6 ล้อ 82-7403 อบ.</t>
  </si>
  <si>
    <t>พรทวีออโต้แอร์ 33/4 ถ.เมืองใหม่ อ.เมือง จ.มุกดาหาร</t>
  </si>
  <si>
    <t>อาดเจริญยนต์ 309 ม.16 ต.คำป่าหลาย อ.เมือง จ.มุกดาหาร</t>
  </si>
  <si>
    <t>ค่าจัดซื้อคลิปดำ,ปกแข็งมุมมัน  เพื่อใช้ในงานด้านเอกสารสวนป่า</t>
  </si>
  <si>
    <t>บ.สยามแม็คโคร 4/9 ต.มุกดาหาร อ.เมือง จ.มุกดาหาร</t>
  </si>
  <si>
    <t>ค่าจัดซื้อแฟ้มตราช้าง,เทปกาว,ลูกแม็คฯ เพื่อใช้ในงานด้านเอกสารสวนป่า</t>
  </si>
  <si>
    <t>ค่าจัดซื้อกระดาษA4,หมึกชนิดเติม เพื่อใช้ในงานด้านเอกสารสวนป่า</t>
  </si>
  <si>
    <t>สรุปผลการดำเนินการจัดซื้อจัดจ้างในรอบเดือน</t>
  </si>
  <si>
    <t>งานที่จัดซื้อหรือจัดจ้าง</t>
  </si>
  <si>
    <t>วงเงินที่จะซื้อหรือจ้าง</t>
  </si>
  <si>
    <t>ราคากลาง</t>
  </si>
  <si>
    <t>ลำดับที่</t>
  </si>
  <si>
    <t>วิธีซื้อหรือจ้าง</t>
  </si>
  <si>
    <t>แบบ สขร.1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</si>
  <si>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</si>
  <si>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</si>
  <si>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</si>
  <si>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วิธีเฉพาะเจาะจง</t>
  </si>
  <si>
    <t>เลขที่และวันที่ของสัญญาหรือข้อตกลงในการซื้อหรือจ้าง</t>
  </si>
  <si>
    <t>สวนป่ามุกดาหาร</t>
  </si>
  <si>
    <t xml:space="preserve">                                                      วันที่ 28 กุมภาพันธ์ 2561</t>
  </si>
  <si>
    <t>ส.เจริญวัสดุภัณฑ์ สาขา2 ราคาที่เสนอ 620 บาท</t>
  </si>
  <si>
    <t>ส.เจริญวัสดุภัณฑ์ สาขา2 ราคาที่ตกลงซื้อหรือจ้าง 620 บาท</t>
  </si>
  <si>
    <t>ราคาและคุณภาพสินค้า</t>
  </si>
  <si>
    <t>ร้านหมงเอี๊ยะ ราคาที่เสนอ 1,600 บาท</t>
  </si>
  <si>
    <t>ร้านหมงเอี๊ยะ  ราคาที่ตกลงซื้อหรือจ้าง 1,600 บาท</t>
  </si>
  <si>
    <t>อ.5 ก.พ.61</t>
  </si>
  <si>
    <t>อ.7 ก.พ.61</t>
  </si>
  <si>
    <t>ค่าซ่อมแซมรถยนต์นก2097ขก</t>
  </si>
  <si>
    <t>อู่ช่างแดง ราคาที่เสนอ 3,100 บาท</t>
  </si>
  <si>
    <t>น้ำฟ้าพันธุ์ไม้ ราคาที่เสนอ 1,500 บาท</t>
  </si>
  <si>
    <t>น้ำฟ้าพันธุ์ไม้ ราคาที่ตกลงซื้อหรือจ้าง 1,500 บาท</t>
  </si>
  <si>
    <t>อู่ช่างแดง ราคาที่ตกลงซื้อหรือจ้าง 3,100 บาท</t>
  </si>
  <si>
    <t>อ.13 ก.พ.61</t>
  </si>
  <si>
    <t>ร้านเขื่องในอะไหล่ยนต์ ราคาที่เสนอ 750 บาท</t>
  </si>
  <si>
    <t>ร้านเขื่องในอะไหล่ยนต์ ราคาที่ตกลงซื้อหรือจ้าง 750 บาท</t>
  </si>
  <si>
    <t>ร้านไวนิลอินเทอร์ไพรส์ ราคาที่เสนอ 1,200 บาท</t>
  </si>
  <si>
    <t>ร้านไวนิลอินเทอร์ไพรส์ ราคาที่ตกลงซื้อหรือจ้าง 1,200 บาท</t>
  </si>
  <si>
    <t>ป.เจริญยางยนต์  ราคาที่เสนอ1,100 บาท</t>
  </si>
  <si>
    <t>ป.เจริญยางยนต์ ราคาที่ตกลงซื้อหรือจ้าง 1,100 บาท</t>
  </si>
  <si>
    <t>ป.เจริญยางยนต์  ราคาที่เสนอ 520 บาท</t>
  </si>
  <si>
    <t>ป.เจริญยางยนต์ ราคาที่ตกลงซื้อหรือจ้าง 520 บาท</t>
  </si>
  <si>
    <t>เจริญชัยแทรกเตอร์ ราคาที่เสนอ 2,555 บาท</t>
  </si>
  <si>
    <t>เจริญชัยแทรกเตอร์ ราคาที่ตกลงซื้อหรือจ้าง 2,555 บาท</t>
  </si>
  <si>
    <t>ร้านเขื่องในอะไหล่ยนต์ ราคาที่เสนอ 260 บาท</t>
  </si>
  <si>
    <t>ร้านเขื่องในอะไหล่ยนต์ ราคาที่ตกลงซื้อหรือจ้าง 260 บาท</t>
  </si>
  <si>
    <t>ครบ</t>
  </si>
  <si>
    <t>อู่นาวาเจริญยนต์ ราคาที่เสนอ 850 บาท</t>
  </si>
  <si>
    <t>อู่นาวาเจริญยนต์  ราคาที่ตกลงซื้อหรือจ้าง 850 บาท</t>
  </si>
  <si>
    <t>ค่าซ่อมแซมต่อเติมทรัพย์สิน(เครื่องปริ้นเตอร์)</t>
  </si>
  <si>
    <t>ร้านซันไซน์กรุ๊ป ราคาที่เสนอ 500 บาท</t>
  </si>
  <si>
    <t>ร้านซันไซน์กรุ๊ป ราคาที่ตกลงซื้อหรือจ้าง 500 บาท</t>
  </si>
  <si>
    <t>แจ๊คไดนาโม ราคาที่เสนอ 4,730 บาท บาท</t>
  </si>
  <si>
    <t xml:space="preserve">แจ๊คไดนาโม ราคาที่ตกลงซื้อหรือจ้าง 4,730  บาท </t>
  </si>
  <si>
    <t>ค่าซ่อมแซม(ยานพาหนะ)รถยนต์ ย 0224 นม</t>
  </si>
  <si>
    <t>ค่าซ่อมแซม(ยานพาหนะ)รถยนต์ ผข 1963 นม.</t>
  </si>
  <si>
    <t>ค่าซ่อมแซม(ยานพาหนะ)รถแทรกเตอร์ L2808</t>
  </si>
  <si>
    <t>ค่าซ่อมแซม(ยานพาหนะ)รถไถฟาร์มแทรกเตอร์M6040</t>
  </si>
  <si>
    <t>อู๋ช่างไต๋ ราคาที่เสนอ 200 บาท</t>
  </si>
  <si>
    <t xml:space="preserve">อู๋ช่างไต๋ ราคาที่ตกลงซื้อหรือจ้าง 200  บาท </t>
  </si>
  <si>
    <t xml:space="preserve">ค่าเครื่องเขียน-แบบพิมพ์ </t>
  </si>
  <si>
    <t>ร้านซันไซน์กรุ๊ป ราคาที่เสนอ 1,140 บาท</t>
  </si>
  <si>
    <t>ร้านซันไซน์กรุ๊ป ราคาที่ตกลงซื้อหรือจ้าง 1,140 บาท</t>
  </si>
  <si>
    <t>ร้านน้ำยืนยางพพาราสาขา2 ราคาที่เสนอ 7,0000 บาท</t>
  </si>
  <si>
    <t>ร้านน้ำยืนยางพพาราสาขา2 ราคาที่ตกลงซื้อหรือจ้าง 7,000 บาท</t>
  </si>
  <si>
    <t>ค่าสารเคมี (ปูนแดงทารักษาหน้าต้นยางพารา)</t>
  </si>
  <si>
    <t>ร้านน้ำยืนยางพพาราสาขา2 ราคาที่เสนอ 1,000 บาท</t>
  </si>
  <si>
    <t>ร้านน้ำยืนยางพพาราสาขา2 ราคาที่ตกลงซื้อหรือจ้าง 1,000 บาท</t>
  </si>
  <si>
    <t>ค่าซ่อมแซมต่อเติมทรัพย์สิน(โรงเก็บน้ำยาง)</t>
  </si>
  <si>
    <t>ร้านน้ำยืนยางพพาราสาขา2 ราคาที่เสนอ 425 บาท</t>
  </si>
  <si>
    <t>ร้านน้ำยืนยางพพาราสาขา2 ราคาที่ตกลงซื้อหรือจ้าง 425 บาท</t>
  </si>
  <si>
    <t>ร้านน้ำยืนยางพพาราสาขา2 ราคาที่เสนอ 685 บาท</t>
  </si>
  <si>
    <t>ร้านน้ำยืนยางพพาราสาขา2 ราคาที่ตกลงซื้อหรือจ้าง 685 บาท</t>
  </si>
  <si>
    <t>ซันไซน์ คอมพิวเตอร์เซ็นเตอร์ ราคาที่เสนอ 120 บาท</t>
  </si>
  <si>
    <t>ซันไซน์ คอมพิวเตอร์เซ็นเตอร์ ราคาที่ตกลงซื้อหรือจ้าง 120 บาท</t>
  </si>
  <si>
    <t>ร้านทวีสุขช่องเม็ก ราคาที่เสนอ 90 บาท</t>
  </si>
  <si>
    <t>ร้านทวีสุขช่องเม็ก ราคาที่ตกลงซื้อหรือจ้าง 90 บาท</t>
  </si>
  <si>
    <t>ค่าซ่อมแซม(ยานพาหนะ)รถแทรกเตอร์L4508</t>
  </si>
  <si>
    <t>อู่มนเทียนการช่าง ราคาที่เสนอ 1,210 บาท</t>
  </si>
  <si>
    <t>อู่มนเทียนการช่าง ราคาที่ตกลงซื้อหรือจ้าง 1,210 บาท</t>
  </si>
  <si>
    <t>ค่าซ่อมแซม(ยานพาหนะ)รถยนต์ 7 ร 1477 กทม.</t>
  </si>
  <si>
    <t>อู่มนเทียนการช่าง ราคาที่เสนอ 4,320 บาท</t>
  </si>
  <si>
    <t>อู่มนเทียนการช่าง ราคาที่ตกลงซื้อหรือจ้าง 4,320 บาท</t>
  </si>
  <si>
    <t>ร้านดี ทู อิ้งค์ ราคาที่เสนอ 2,870 บาท</t>
  </si>
  <si>
    <t>ร้านดี ทู อิ้งค์ ราคาที่ตกลงซื้อหรือจ้าง 2,870 บาท</t>
  </si>
  <si>
    <t>ค่าอุปกรณ์ประกอบการผลิต</t>
  </si>
  <si>
    <t>บ.ดูโฮม จำกัด ราคาที่เสนอ 3,073 บาท</t>
  </si>
  <si>
    <t>บ.ดูโฮม จำกัด ราคาที่ตกลงซื้อหรือจ้าง 3,073 บาท</t>
  </si>
  <si>
    <t>ค่าซ่อมแซม(ยานพาหนะ)รถไถฟาร์มแทรกเตอร์L2808</t>
  </si>
  <si>
    <t>ร้านส.วัฒนาอะไหล่ ราคาที่เสนอ 480 บาท</t>
  </si>
  <si>
    <t>ร้านส.วัฒนาอะไหล่ ราคาที่ตกลงซื้อหรือจ้าง 480 บาท</t>
  </si>
  <si>
    <t>ร้านน้ำยืนยางพพาราสาขา2 ราคาที่เสนอ 680 บาท</t>
  </si>
  <si>
    <t>ร้านน้ำยืนยางพพาราสาขา2 ราคาที่ตกลงซื้อหรือจ้าง 680 บาท</t>
  </si>
  <si>
    <t>ค่าโฆษณา - ประชาสัมพันธ์</t>
  </si>
  <si>
    <t>ซันไซน์ คอมพิวเตอร์เซ็นเตอร์ ราคาที่เสนอ 700 บาท</t>
  </si>
  <si>
    <t>ซันไซน์ คอมพิวเตอร์เซ็นเตอร์ ราคาที่ตกลงซื้อหรือจ้าง 700 บาท</t>
  </si>
  <si>
    <t>ค่าใช้จ่ายเบ็ดเตล็ด(ค่าเครื่องแบบปฏิบัติงาน)</t>
  </si>
  <si>
    <t>ร้านนิมิตรอาภรณ์ ราคาที่เสนอ 3,600 บาท</t>
  </si>
  <si>
    <t>ร้านนิมิตรอาภรณ์ ราคาที่ตกลงซื้อหรือจ้าง 3,600 บาท</t>
  </si>
  <si>
    <t>ร้านแสงศิริ ราคาที่เสนอ 1,500 บาท</t>
  </si>
  <si>
    <t>ร้านแสงศิริ ราคาที่ตกลงซื้อหรือจ้าง 1,500 บาท</t>
  </si>
  <si>
    <t>ร้านน้ำยืนยางพพาราสาขา2 ราคาที่เสนอ 500 บาท</t>
  </si>
  <si>
    <t>ร้านน้ำยืนยางพพาราสาขา2 ราคาที่ตกลงซื้อหรือจ้าง 500 บาท</t>
  </si>
  <si>
    <t>ค่าซ่อมแซมต่อเติมทรัพย์สิน(บ้านพักพนักงาน)</t>
  </si>
  <si>
    <t>มิตรไทยวัสดุ ราคาที่เสนอ 8,860 บาท</t>
  </si>
  <si>
    <t>มิตรไทยวัสดุ ราคาที่ตกลงซื้อหรือจ้าง 8,860 บาท</t>
  </si>
  <si>
    <t>ค่าซ่อมแซม(ยานพาหนะ)รถยนต์ ผจ 726 อบ</t>
  </si>
  <si>
    <t>อู่ตระการมอเตอร์ ราคาที่เสนอ 1,500 บาท</t>
  </si>
  <si>
    <t>อู่ตระการมอเตอร์ ราคาที่ตกลงซื้อหรือจ้าง 1,500 บาท</t>
  </si>
  <si>
    <t>ร้านท.อุบลยางไทย ราคาที่เสนอ 100 บาท</t>
  </si>
  <si>
    <t>ร้านท.อุบลยางไทย ราคาที่ตกลงซื้อหรือจ้าง 100 บาท</t>
  </si>
  <si>
    <t>ร้านท.สยามตระการ ราคาที่เสนอ 1,090 บาท</t>
  </si>
  <si>
    <t>ร้านท.สยามตระการ ราคาที่ตกลงซื้อหรือจ้าง 1,090 บาท</t>
  </si>
  <si>
    <t>ร้านท.สยามตระการ ราคาที่เสนอ 170 บาท</t>
  </si>
  <si>
    <t>ร้านท.สยามตระการ ราคาที่ตกลงซื้อหรือจ้าง 170 บาท</t>
  </si>
  <si>
    <t>ร้านนทีพาณิชย์ ราคาที่เสนอ 73 บาท</t>
  </si>
  <si>
    <t>ร้านนทีพาณิชย์ ราคาที่ตกลงซื้อหรือจ้าง 73 บาท</t>
  </si>
  <si>
    <t>ร้านต้นตระการแทรกเตอร์ ราคาที่เสนอ 500 บาท</t>
  </si>
  <si>
    <t>ร้านต้นตระการแทรกเตอร์ ราคาที่ตกลงซื้อหรือจ้าง 500 บาท</t>
  </si>
  <si>
    <t>ร้านท.อุบลยางไทย ราคาที่เสนอ 490 บาท</t>
  </si>
  <si>
    <t>ร้านท.อุบลยางไทย ราคาที่ตกลงซื้อหรือจ้าง 490 บาท</t>
  </si>
  <si>
    <t>ค่าซ่อมแซม(ยานพาหนะ)รถบรรทุก 6 ล้อ 82-8596 อบ.</t>
  </si>
  <si>
    <t>นิรันดร์ยนต์2  ราคาที่เสนอ 690 บาท</t>
  </si>
  <si>
    <t>นิรันดร์ยนต์2  ราคาที่ตกลงซื้อหรือจ้าง 690 บาท</t>
  </si>
  <si>
    <t>นิรันดร์ยนต์2  ราคาที่เสนอ 1,300 บาท</t>
  </si>
  <si>
    <t>นิรันดร์ยนต์2  ราคาที่ตกลงซื้อหรือจ้าง 1,300 บาท</t>
  </si>
  <si>
    <t>ร้านท.อุบลยางไทย ราคาที่เสนอ 320 บาท</t>
  </si>
  <si>
    <t>ร้านท.อุบลยางไทย ราคาที่ตกลงซื้อหรือจ้าง 320 บาท</t>
  </si>
  <si>
    <t>นิรันดร์ยนต์2  ราคาที่เสนอ 950 บาท</t>
  </si>
  <si>
    <t>นิรันดร์ยนต์2  ราคาที่ตกลงซื้อหรือจ้าง 950 บาท</t>
  </si>
  <si>
    <t>ร้านเอกสิทธิ์ไวนิล ราคาที่เสนอ 600 บาท</t>
  </si>
  <si>
    <t>ร้านเอกสิทธิ์ไวนิล ราคาที่ตกลงซื้อหรือจ้าง 600 บาท</t>
  </si>
  <si>
    <t>ร้านวัลงาม ราคาที่เสนอ 130 บาท</t>
  </si>
  <si>
    <t>ร้านวัลงาม ราคาที่ตกลงซื้อหรือจ้าง 130 บาท</t>
  </si>
  <si>
    <t>ค่าใช้จ่ายเบ็ดเตล็ด(ถ่านอัลคาไลน์)</t>
  </si>
  <si>
    <t>ค่าใช้จ่ายเบ็ดเตล็ด(ผ้าพลาสติก)</t>
  </si>
  <si>
    <t>ร้านนทีพาณิชย์ ราคาที่เสนอ 150 บาท</t>
  </si>
  <si>
    <t>ร้านนทีพาณิชย์ ราคาที่ตกลงซื้อหรือจ้าง 150 บาท</t>
  </si>
  <si>
    <t>ค่าใช้จ่ายเบ็ดเตล็ด(ลวดมัดเหล็ก)</t>
  </si>
  <si>
    <t>ร้านนทีพาณิชย์ ราคาที่เสนอ 30 บาท</t>
  </si>
  <si>
    <t>ร้านนทีพาณิชย์ ราคาที่ตกลงซื้อหรือจ้าง 30 บาท</t>
  </si>
  <si>
    <t>ร้านมุสิกา ราคาที่เสนอ 3,600 บาท</t>
  </si>
  <si>
    <t>ร้านมุสิกา ราคาที่ตกลงซื้อหรือจ้าง 3,600 บาท</t>
  </si>
  <si>
    <t>ค่าซ่อมแซมต่อเติมทรัพย์สิน(เครื่องคอมพิวเตอร์)</t>
  </si>
  <si>
    <t>บ.แอดไวซ์ขุนหาญ ราคาที่เสนอ 1,150 บาท</t>
  </si>
  <si>
    <t>บ.แอดไวซ์ขุนหาญ ราคาที่ตกลงซื้อหรือจ้าง 1,150 บาท</t>
  </si>
  <si>
    <t>ค่าใช้จ่ายเบ็ดเตล็ด(ชุดเครื่องแบบพนักงาน)</t>
  </si>
  <si>
    <t>ค่าใช้จ่ายเบ็ดเตล็ด(สีสเปรย์)</t>
  </si>
  <si>
    <t xml:space="preserve">ร้านสีทองบริการ ราคาที่เสนอ 180 บาท </t>
  </si>
  <si>
    <t xml:space="preserve">ร้านสีทองบริการ ราคาที่ตกลงซื้อหรือจ้าง 180 บาท </t>
  </si>
  <si>
    <t xml:space="preserve">จ.รุ่งเรืองวัสดุ ราคาที่เสนอ 3,600 บาท </t>
  </si>
  <si>
    <t xml:space="preserve">จ.รุ่งเรืองวัสดุ ราคาที่ตกลงซื้อหรือจ้าง 3,600 บาท </t>
  </si>
  <si>
    <t>ค่าซ่อมแซมต่อเติมทรัพย์สิน(สำนักงาน)</t>
  </si>
  <si>
    <t xml:space="preserve">จ.รุ่งเรืองวัสดุ ราคาที่เสนอ 393 บาท </t>
  </si>
  <si>
    <t xml:space="preserve">จ.รุ่งเรืองวัสดุ ราคาที่ตกลงซื้อหรือจ้าง 393 บาท </t>
  </si>
  <si>
    <t>ค่าซ่อมแซม(ยานพาหนะ)รถบรรทุก 6 ล้อ 82-7412 อบ.</t>
  </si>
  <si>
    <t xml:space="preserve">เจริญอะไหล่ ราคาที่เสนอ 261.68 บาท </t>
  </si>
  <si>
    <t xml:space="preserve">เจริญอะไหล่ ราคาที่ตกลงซื้อหรือจ้าง 261.68 บาท </t>
  </si>
  <si>
    <t>หจก.ต.อะไหล่อุบล ราคาที่เสนอ 6400 บาท</t>
  </si>
  <si>
    <t>ค่าซ่อมแซม(ยานพาหนะ)รถไถฟาร์มแทรกเตอร์ L4508</t>
  </si>
  <si>
    <t xml:space="preserve">จ.รุ่งเรืองวัสดุ ราคาที่เสนอ 893 บาท </t>
  </si>
  <si>
    <t xml:space="preserve">จ.รุ่งเรืองวัสดุ ราคาที่ตกลงซื้อหรือจ้าง 893 บาท </t>
  </si>
  <si>
    <t xml:space="preserve">ศักดิ์สิทธิ์การช่าง ราคาที่เสนอ 330 บาท </t>
  </si>
  <si>
    <t xml:space="preserve">ศักดิ์สิทธิ์การช่าง ราคาที่ตกลงซื้อหรือจ้าง 330 บาท </t>
  </si>
  <si>
    <t>ช่างดำไดนาโม ราคาที่เสนอ 1,200 บาท</t>
  </si>
  <si>
    <t>ช่างดำไดนาโม ราคาที่ตกลงซื้อหรือจ้าง 1,200 บาท</t>
  </si>
  <si>
    <t xml:space="preserve"> ราคาที่เสนอ </t>
  </si>
  <si>
    <t xml:space="preserve"> ราคาที่ตกลงซื้อหรือจ้าง</t>
  </si>
  <si>
    <t>วันที่ 30 มีนาคม 2561</t>
  </si>
  <si>
    <t>ค่าซ่อมแซม(ยานพาหนะ)รถบรรทุก 6 ล้อ 82-7404 อบ.</t>
  </si>
  <si>
    <t>แจ๊คไดนาโม  ราคาที่เสนอ 4,500 บาท</t>
  </si>
  <si>
    <t>แจ๊คไดนาโม  ราคาที่ตกลงซื้อหรือจ้าง 4,500 บาท</t>
  </si>
  <si>
    <t>ค่าซ่อมแซม(ยานพาหนะ)รถไถคูโบต้า</t>
  </si>
  <si>
    <t>อู๋ช่างไต๋ ราคาที่เสนอ 1,750 บาท</t>
  </si>
  <si>
    <t>อู๋ช่างไต๋ ราคาที่ตกลงซื้อหรือจ้าง 1,750 บาท</t>
  </si>
  <si>
    <t xml:space="preserve">ร้านมิตรอาภรณ์ ราคาที่เสนอ 3,600 บาท </t>
  </si>
  <si>
    <t>ร้านมิตรอาภรณ์ ราคาที่ตกลงซื้อหรือจ้าง 3,600 บาท</t>
  </si>
  <si>
    <t>อ.15 มี.ค.61</t>
  </si>
  <si>
    <t>อ.16 มี.ค.61</t>
  </si>
  <si>
    <t>ค่าซ่อมแซม(ยานพาหนะ)รถไถคูโบต้า L2808</t>
  </si>
  <si>
    <t>โรงกลึงธวัช ราคาที่เสนอ 190 บาท</t>
  </si>
  <si>
    <t>โรงกลึงธวัช ราคาที่ตกลงซื้อหรือจ้าง 190 บาท</t>
  </si>
  <si>
    <t>อ.26 มี.ค.61</t>
  </si>
  <si>
    <t>เกรทส์เทเลอร์ ราคาที่เสนอ 3,600 บาท</t>
  </si>
  <si>
    <t>เกรทส์เทเลอร์ ราคาที่ตกลงซื้อหรือจ้าง 3,600 บาท</t>
  </si>
  <si>
    <t>ค่าเครื่องเขียน -แบบพิมพ์</t>
  </si>
  <si>
    <t xml:space="preserve">ร้านเสรีวิทยาภัณฑ์ ราคาที่เสนอ 341 บาท </t>
  </si>
  <si>
    <t>ร้านเสรีวิทยาภัณฑ์ ราคาที่ตกลงซื้อหรือจ้าง 341 บาท</t>
  </si>
  <si>
    <t>ร้านไวนิลอินเทอร์ไพรส์ ราคาที่ตกลงซื้อหรือจ้าง 400 บาท</t>
  </si>
  <si>
    <t>ร้านไวนิลอินเทอร์ไพรส์ ราคาที่เสนอ 400 บาท</t>
  </si>
  <si>
    <t>ร้านไวนิลอินเทอร์ไพรส์ ราคาที่เสนอ 800 บาท</t>
  </si>
  <si>
    <t>ร้านไวนิลอินเทอร์ไพรส์ ราคาที่ตกลงซื้อหรือจ้าง 800 บาท</t>
  </si>
  <si>
    <t>ร้านแผ่นดินทอง ราคาที่เสนอ 1,500 บาท</t>
  </si>
  <si>
    <t>ร้านแผ่นดินทอง ราคาที่ตกลงซื้อหรือจ้าง 1,500 บาท</t>
  </si>
  <si>
    <t xml:space="preserve">ร้านเสรีวิทยาภัณฑ์ ราคาที่เสนอ 50 บาท </t>
  </si>
  <si>
    <t>ร้านเสรีวิทยาภัณฑ์ ราคาที่ตกลงซื้อหรือจ้าง 50 บาท</t>
  </si>
  <si>
    <t>อ.25 มี.ค.61</t>
  </si>
  <si>
    <t>ส.ตระกูลชัยเจริญยนต์ ราคาที่เสนอ 830 บาท</t>
  </si>
  <si>
    <t>ส.ตระกูลชัยเจริญยนต์ ราคาที่ตกลงซื้อหรือจ้าง 830 บาท</t>
  </si>
  <si>
    <t>พลไวป้ายไวนิล(ขุนหาญ) ราคาที่เสนอ 800 บาท</t>
  </si>
  <si>
    <t>พลไวป้ายไวนิล(ขุนหาญ)  ราคาที่ตกลงซื้อหรือจ้าง 800 บาท</t>
  </si>
  <si>
    <t>พลไวป้ายไวนิล(ขุนหาญ) ราคาที่เสนอ 400 บาท</t>
  </si>
  <si>
    <t>พลไวป้ายไวนิล(ขุนหาญ)  ราคาที่ตกลงซื้อหรือจ้าง 400 บาท</t>
  </si>
  <si>
    <t xml:space="preserve">ร้านก๊อปปี้แอนด์คอมพิวเตอร์ ราคาที่เสนอ 807 บาท </t>
  </si>
  <si>
    <t>ร้านก๊อปปี้แอนด์คอมพิวเตอร์ ราคาที่ตกลงซื้อหรือจ้าง 807 บาท</t>
  </si>
  <si>
    <t>อ.27 มี.ค.61</t>
  </si>
  <si>
    <t>ร้านภารดี ราคาที่ตกลงซื้อหรือจ้าง 550 บาท</t>
  </si>
  <si>
    <t>ร้านภารดี ราคาที่เสนอ 550 บาท</t>
  </si>
  <si>
    <t>ร้านน้ำยืนยางพพาราสาขา2 ราคาที่เสนอ 610 บาท</t>
  </si>
  <si>
    <t>ร้านน้ำยืนยางพพาราสาขา2 ราคาที่ตกลงซื้อหรือจ้าง 610 บาท</t>
  </si>
  <si>
    <t>ค่าซ่อมแซม(ยานพาหนะ) ทะเบียน ถว 3675 กทม.</t>
  </si>
  <si>
    <t>ร้าน พอยท์ ออฟ ไทร์  ราคาที่ตกลงซื้อหรือจ้าง 400 บาท</t>
  </si>
  <si>
    <t>ร้าน พอยท์ ออฟ ไทร์ ราคาที่เสนอ 400 บาท</t>
  </si>
  <si>
    <t>อ.32 มี.ค.61</t>
  </si>
  <si>
    <t>ร้านน้ำยืนยางพพาราสาขา2 ราคาที่เสนอ 100 บาท</t>
  </si>
  <si>
    <t>ร้านน้ำยืนยางพพาราสาขา2 ราคาที่ตกลงซื้อหรือจ้าง 100 บาท</t>
  </si>
  <si>
    <t>ร้านแผ่นดินทอง ราคาที่เสนอ 1,600 บาท</t>
  </si>
  <si>
    <t>ร้านแผ่นดินทอง ราคาที่ตกลงซื้อหรือจ้าง 1,600 บาท</t>
  </si>
  <si>
    <t xml:space="preserve">บ.สหบริการอุบลกรุ๊ป ราคาที่เสนอ 4,215 บาท </t>
  </si>
  <si>
    <t>บ.สหบริการอุบลกรุ๊ป ราคาที่ตกลงซื้อหรือจ้าง 4,215 บาท</t>
  </si>
  <si>
    <t>ร้านGown Lab ราคาที่เสนอ 660 บาท</t>
  </si>
  <si>
    <t>ร้านGown Lab ราคาที่ตกลงซื้อหรือจ้าง 660 บาท</t>
  </si>
  <si>
    <t>ร้านน้ำยืนยางพพาราสาขา2 ราคาที่เสนอ 70 บาท</t>
  </si>
  <si>
    <t>ร้านน้ำยืนยางพพาราสาขา2 ราคาที่ตกลงซื้อหรือจ้าง 70 บาท</t>
  </si>
  <si>
    <t>ค่าซ่อมแซมต่อเติมทรัพย์สิน (โรงเก็บน้ำยาง)</t>
  </si>
  <si>
    <t>ค่าซ่อมแซมต่อเติมทรัพย์สิน (สำนักงาน)</t>
  </si>
  <si>
    <t>ร้านน้ำยืนยางพพาราสาขา2 ราคาที่เสนอ 200 บาท</t>
  </si>
  <si>
    <t>ร้านน้ำยืนยางพพาราสาขา2 ราคาที่ตกลงซื้อหรือจ้าง 200 บาท</t>
  </si>
  <si>
    <t>โรงสีโพธิ์เจริญ ราคาที่เสนอ 800 บาท</t>
  </si>
  <si>
    <t>โรงสีโพธิ์เจริญ ราคาที่ตกลงซื้อหรือจ้าง 800 บาท</t>
  </si>
  <si>
    <t>ดอนดีไซน์ ราคาที่ตกลงซื้อหรือจ้าง 3,600 บาท</t>
  </si>
  <si>
    <t>ดอนดีไซน์ ราคาที่เสนอ 3,600 บาท</t>
  </si>
  <si>
    <t>ค่าซ่อมแซมต่อเติมทรัพย์สิน (บ้านพักพนักงาน)</t>
  </si>
  <si>
    <t xml:space="preserve">ร้านแสงฟ้า ราคาที่เสนอ 1,680 บาท </t>
  </si>
  <si>
    <t>ร้านแสงฟ้า ราคาที่ตกลงซื้อหรือจ้าง 1,680 บาท</t>
  </si>
  <si>
    <t>ค่าซ่อมแซมต่อเติมทรัพย์สิน (เครื่องปริ้นเตอร์)</t>
  </si>
  <si>
    <t>ร้าน nd computer ราคาที่เสนอ 150 บาท</t>
  </si>
  <si>
    <t>ร้าน nd computer ราคาที่ตกลงซื้อหรือจ้าง 150 บาท</t>
  </si>
  <si>
    <t xml:space="preserve">ร้านแสงฟ้า ราคาที่เสนอ 920 บาท </t>
  </si>
  <si>
    <t>ร้านแสงฟ้า ราคาที่ตกลงซื้อหรือจ้าง 920 บาท</t>
  </si>
  <si>
    <t>ค่าซ่อมแซม(ยานพาหนะ) ทะเบียน ผฉ 2139 อบ.</t>
  </si>
  <si>
    <t>มลฤดี เกษหงษ์ ราคาที่เสนอ 2,290 บาท</t>
  </si>
  <si>
    <t>มลฤดี เกษหงษ์ ราคาที่ตกลงซื้อหรือจ้าง 2,290 บาท</t>
  </si>
  <si>
    <t>เลิศวิทย์วัสดุการศึกษา ราคาที่เสนอ 150 บาท</t>
  </si>
  <si>
    <t>เลิศวิทย์วัสดุการศึกษา ราคาที่ตกลงซื้อหรือจ้าง 150 บาท</t>
  </si>
  <si>
    <t>เลิศวิทย์วัสดุการศึกษา ราคาที่เสนอ 779 บาท</t>
  </si>
  <si>
    <t>เลิศวิทย์วัสดุการศึกษา ราคาที่ตกลงซื้อหรือจ้าง 779 บาท</t>
  </si>
  <si>
    <t>ค่าซ่อมแซมต่อเติมทรัพย์สิน (คอมพิวเตอร์)</t>
  </si>
  <si>
    <t xml:space="preserve">สงวนวงษ์วัสดุ ราคาที่เสนอ 1,483 บาท </t>
  </si>
  <si>
    <t>สงวนวงษ์วัสดุ ราคาที่ตกลงซื้อหรือจ้าง 1,483 บาท</t>
  </si>
  <si>
    <t>ร้านราชาทรัพย์ ราคาที่เสนอ 500 บาท</t>
  </si>
  <si>
    <t>ร้านราชาทรัพย์ ราคาที่ตกลงซื้อหรือจ้าง 500 บาท</t>
  </si>
  <si>
    <t>ค่าซ่อมแซม(ยานพาหนะ) ทะเบียน บจ. 4451 นม.</t>
  </si>
  <si>
    <t xml:space="preserve">อู่มานะการช่าง ราคาที่เสนอ 2,730 บาท </t>
  </si>
  <si>
    <t>อู่มานะการช่าง ราคาที่ตกลงซื้อหรือจ้าง 2,730 บาท</t>
  </si>
  <si>
    <t>อู่มานะการช่าง ราคาที่ตกลงซื้อหรือจ้าง 5,700 บาท</t>
  </si>
  <si>
    <t xml:space="preserve">อู่มานะการช่าง ราคาที่เสนอ 5,700 บาท </t>
  </si>
  <si>
    <t>บ.ซีอาร์ซีไทวัสดุ ราคาที่เสนอ 710 บาท</t>
  </si>
  <si>
    <t>บ.ซีอาร์ซีไทวัสดุ  ราคาที่ตกลงซื้อหรือจ้าง 710 บาท</t>
  </si>
  <si>
    <t>ร้านบิ๊กอาร์ต ราคาที่เสนอ 700 บาท</t>
  </si>
  <si>
    <t>ร้านบิ๊กอาร์ต ราคาที่ตกลงซื้อหรือจ้าง 700 บาท</t>
  </si>
  <si>
    <t>อ.41 มี.ค.61</t>
  </si>
  <si>
    <t>หจก.ดูคอมพิวเตอร์เซอร์วิส ราคาที่ตกลงซื้อหรือจ้าง 2,000 บาท</t>
  </si>
  <si>
    <t>หจก.ดูคอมพิวเตอร์เซอร์วิส ราคาที่เสนอ 2,000 บาท</t>
  </si>
  <si>
    <t>ร้านท.อุบลยางไทย ราคาที่เสนอ 4,400 บาท</t>
  </si>
  <si>
    <t>ร้านท.อุบลยางไทย ราคาที่ตกลงซื้อหรือจ้าง 4,400 บาท</t>
  </si>
  <si>
    <t>ร้านตระการแทรคเตอร์ ราคาที่เสนอ 1,585 บาท</t>
  </si>
  <si>
    <t>ร้านตระการแทรคเตอร์  ราคาที่ตกลงซื้อหรือจ้าง 1,585 บาท</t>
  </si>
  <si>
    <t>ร้านท.อุบลยางไทย ราคาที่เสนอ 700 บาท</t>
  </si>
  <si>
    <t>ร้านท.อุบลยางไทย ราคาที่ตกลงซื้อหรือจ้าง 700 บาท</t>
  </si>
  <si>
    <t>ร้านท.อุบลยางไทย ราคาที่เสนอ 410 บาท</t>
  </si>
  <si>
    <t>ร้านท.อุบลยางไทย ราคาที่ตกลงซื้อหรือจ้าง 410 บาท</t>
  </si>
  <si>
    <t>ค่าซ่อมแซมต่อเติมทรัพย์สิน (เครื่องตัดหญ้า)</t>
  </si>
  <si>
    <t>นทีพาณิชย์ ราคาที่ตกลงซื้อหรือจ้าง 153 บาท</t>
  </si>
  <si>
    <t>นทีพาณิชย์ ราคาที่เสนอ 153 บาท</t>
  </si>
  <si>
    <t>หจก.ดูคอมพิวเตอร์เซอร์วิส ราคาที่เสนอ 970 บาท</t>
  </si>
  <si>
    <t>หจก.ดูคอมพิวเตอร์เซอร์วิส ราคาที่ตกลงซื้อหรือจ้าง 970 บาท</t>
  </si>
  <si>
    <t>ร้านวัลงาม ราคาที่เสนอ 545 บาท</t>
  </si>
  <si>
    <t>ร้านวัลงาม ราคาที่ตกลงซื้อหรือจ้าง 545 บาท</t>
  </si>
  <si>
    <t>บ.สินทรัพย์ก้าวหน้าฯ ราคาที่ตกลงซื้อหรือจ้าง 110 บาท</t>
  </si>
  <si>
    <t>บ.สินทรัพย์ก้าวหน้าฯ ราคาที่เสนอ 110 บาท</t>
  </si>
  <si>
    <t>นายธณะเทพ ดวงศรี ราคาที่เสนอ 1,600 บาท</t>
  </si>
  <si>
    <t>นายธณะเทพ ดวงศรี ราคาที่ตกลงซื้อหรือจ้าง 1,600 บาท</t>
  </si>
  <si>
    <t>นทีพาณิชย์ ราคาที่เสนอ 240 บาท</t>
  </si>
  <si>
    <t>นทีพาณิชย์ ราคาที่ตกลงซื้อหรือจ้าง 240 บาท</t>
  </si>
  <si>
    <t>บ.ดูโฮม จำกัด ราคาที่เสนอ 191 บาท</t>
  </si>
  <si>
    <t>บ.ดูโฮม จำกัด ราคาที่ตกลงซื้อหรือจ้าง 191 บาท</t>
  </si>
  <si>
    <t>นทีพาณิชย์ ราคาที่เสนอ 95 บาท</t>
  </si>
  <si>
    <t>นทีพาณิชย์ ราคาที่ตกลงซื้อหรือจ้าง 95 บาท</t>
  </si>
  <si>
    <t>วังน้ำพุวิศวกรรม ราคาที่เสนอ 80 บาท</t>
  </si>
  <si>
    <t>วังน้ำพุวิศวกรรม ราคาที่ตกลงซื้อหรือจ้าง 80 บาท</t>
  </si>
  <si>
    <t>นทีพาณิชย์ ราคาที่เสนอ 50 บาท</t>
  </si>
  <si>
    <t>นทีพาณิชย์ ราคาที่ตกลงซื้อหรือจ้าง 50 บาท</t>
  </si>
  <si>
    <t>นทีพาณิชย์ ราคาที่ตกลงซื้อหรือจ้าง 60 บาท</t>
  </si>
  <si>
    <t>นทีพาณิชย์ ราคาที่เสนอ 60 บาท</t>
  </si>
  <si>
    <t>นทีพาณิชย์ ราคาที่เสนอ 30 บาท</t>
  </si>
  <si>
    <t>นทีพาณิชย์ ราคาที่ตกลงซื้อหรือจ้าง 30 บาท</t>
  </si>
  <si>
    <t>หจก.ส.ชำนาญกิจเกษตร ราคาที่เสนอ 460 บาท</t>
  </si>
  <si>
    <t>หจก.ส.ชำนาญกิจเกษตร ราคาที่ตกลงซื้อหรือจ้าง 460 บาท</t>
  </si>
  <si>
    <t>อ.45 มี.ค.61</t>
  </si>
  <si>
    <t>จ.เจริญรุ่งเรือง ราคาที่เสนอ 616 บาท</t>
  </si>
  <si>
    <t>จ.เจริญรุ่งเรือง ราคาที่ตกลงซื้อหรือจ้าง 616 บาท</t>
  </si>
  <si>
    <t>บ.ซีอาร์ซีไทวัสดุ ราคาที่ตกลงซื้อหรือจ้าง 2,094 บาท</t>
  </si>
  <si>
    <t>บ.ซีอาร์ซีไทวัสดุ ราคาที่เสนอ 2,094 บาท</t>
  </si>
  <si>
    <t>ค่าซ่อมแซม(ยานพาหนะ)รถจอหนัง 82-7485 อบ.</t>
  </si>
  <si>
    <t>เฟิสท์ ออโต้แอร์ ราคาที่เสนอ 1,800 บาท</t>
  </si>
  <si>
    <t>เฟิสท์ ออโต้แอร์  ราคาที่ตกลงซื้อหรือจ้าง 1,800 บาท</t>
  </si>
  <si>
    <t>อาดเจริญยนต์ ราคาที่เสนอ 500 บาท</t>
  </si>
  <si>
    <t>อาดเจริญยนต์ ราคาที่ตกลงซื้อหรือจ้าง 500 บาท</t>
  </si>
  <si>
    <t xml:space="preserve">ศักดาอะไหล่ยนต์ ราคาที่เสนอ 720 บาท </t>
  </si>
  <si>
    <t>ศักดาอะไหล่ยนต์ ราคาที่ตกลงซื้อหรือจ้าง 720 บาท</t>
  </si>
  <si>
    <t xml:space="preserve">จ.รุ่งเรืองวัสดุ ราคาที่เสนอ 780 บาท </t>
  </si>
  <si>
    <t xml:space="preserve">จ.รุ่งเรืองวัสดุ ราคาที่ตกลงซื้อหรือจ้าง 780 บาท </t>
  </si>
  <si>
    <t>ค่าซ่อมแซมต่อเติมทรัพย์สิน (เลื่อยโซ่ยนต์ 6923733)</t>
  </si>
  <si>
    <t>ค่าซ่อมแซมต่อเติมทรัพย์สิน (เลื่อยโซ่ยนต์ 120279255)</t>
  </si>
  <si>
    <t xml:space="preserve">ร้านส.พงศ์พันธ์ ราคาที่เสนอ 3,380 บาท </t>
  </si>
  <si>
    <t>ร้านส.พงศ์พันธ์ ราคาที่ตกลงซื้อหรือจ้าง 3,380 บาท</t>
  </si>
  <si>
    <t xml:space="preserve">ร้านส.พงศ์พันธ์ ราคาที่เสนอ 970 บาท </t>
  </si>
  <si>
    <t>ร้านส.พงศ์พันธ์ ราคาที่ตกลงซื้อหรือจ้าง 970 บาท</t>
  </si>
  <si>
    <t xml:space="preserve">จ.รุ่งเรืองวัสดุ ราคาที่เสนอ 300 บาท </t>
  </si>
  <si>
    <t xml:space="preserve">จ.รุ่งเรืองวัสดุ ราคาที่ตกลงซื้อหรือจ้าง 300 บาท </t>
  </si>
  <si>
    <t>วันที่ 30 เมษายน 2561</t>
  </si>
  <si>
    <t xml:space="preserve">ราคาที่เสนอ </t>
  </si>
  <si>
    <t xml:space="preserve"> ราคาที่ตกลงซื้อหรือจ้าง </t>
  </si>
  <si>
    <t>ค่าซ่อมแซม(ยานพาหนะ)รถบรรทุกน้ำ 82-7413 อบ.</t>
  </si>
  <si>
    <t>โรงกลึงธวัช ราคาที่เสนอ 1,160.00 บาท</t>
  </si>
  <si>
    <t xml:space="preserve">โรงกลึงธวัช ราคาที่ตกลงซื้อหรือจ้าง 1,160.00 บาท </t>
  </si>
  <si>
    <t xml:space="preserve">บ.แอดไวซ์ ขุนหาญ ราคาที่เสนอ 230.00 บาท </t>
  </si>
  <si>
    <t>บ.แอดไวซ์ ขุนหาญ ราคาที่ตกลงซื้อหรือจ้าง 230.00 บาท</t>
  </si>
  <si>
    <t xml:space="preserve">อิสราภรณ์ปรินติ้ง ราคาที่เสนอ 561.00 บาท </t>
  </si>
  <si>
    <t xml:space="preserve">อิสราภรณ์ปรินติ้ง ราคาที่ตกลงซื้อหรือจ้าง 561.00 บาท </t>
  </si>
  <si>
    <t xml:space="preserve">ร้านศรีขุนหาญ ราคาที่เสนอ 2,500.00 บาท </t>
  </si>
  <si>
    <t xml:space="preserve">ร้านศรีขุนหาญ ราคาที่ตกลงซื้อหรือจ้าง 2,500.00 บาท </t>
  </si>
  <si>
    <t>บ.ซีอาร์ซีไทวัสดุ ราคาที่เสนอ 739.00 บาท</t>
  </si>
  <si>
    <t xml:space="preserve">บ.ซีอาร์ซีไทวัสดุ ราคาที่ตกลงซื้อหรือจ้าง 739.00 บาท </t>
  </si>
  <si>
    <t>ร้านใต้ถุน ราคาที่เสนอ 1,290.00 บาท</t>
  </si>
  <si>
    <t>ร้านใต้ถุน ราคาที่ตกลงซื้อหรือจ้าง 1,290.00 บาท</t>
  </si>
  <si>
    <t xml:space="preserve">บ.โฮมฮับ ราคาที่เสนอ 1,829.00 บาท </t>
  </si>
  <si>
    <t xml:space="preserve">บ.โฮมฮับ ราคาที่ตกลงซื้อหรือจ้าง 1,829.00 บาท </t>
  </si>
  <si>
    <t xml:space="preserve">อู่ตระการมอเตอร์ ราคาที่เสนอ 3,000.00 บาท </t>
  </si>
  <si>
    <t>อู่ตระการมอเตอร์ ราคาที่ตกลงซื้อหรือจ้าง 3,000.00 บาท</t>
  </si>
  <si>
    <t>นิรันดร์ยนต์2 ราคาที่เสนอ 100.00 บาท</t>
  </si>
  <si>
    <t>นิรันดร์ยนต์2 ราคาที่ตกลงซื้อหรือจ้าง 100.00 บาท</t>
  </si>
  <si>
    <t>บ.โฮมฮับ ราคาที่ตกลงซื้อหรือจ้าง 315.00 บาท</t>
  </si>
  <si>
    <t>บ.โฮมฮับ ราคาที่เสนอ 315.00 บาท</t>
  </si>
  <si>
    <t>เจริญวัสดุขามเปี้ย ราคาที่ตกลงซื้อหรือจ้าง 90.00 บาท</t>
  </si>
  <si>
    <t>เจริญวัสดุขามเปี้ย ราคาที่เสนอ 90.00 บาท</t>
  </si>
  <si>
    <t>อู่ตระการมอเตอร์ ราคาที่เสนอ 2,510.00 บาท</t>
  </si>
  <si>
    <t>อู่ตระการมอเตอร์ ราคาที่ตกลงซื้อหรือจ้าง 2,510.00 บาท</t>
  </si>
  <si>
    <t>อ.6 เม.ย.61</t>
  </si>
  <si>
    <t>ค่าอุปกรณ์ประกอบการผลิต (ถังเก็บน้ำยางพารา)</t>
  </si>
  <si>
    <t>ร้านศรีขุนหาญ ราคาที่เสนอ 8,370.00 บาท</t>
  </si>
  <si>
    <t>ร้านศรีขุนหาญ ราคาที่ตกลงซื้อหรือจ้าง 8,370.00 บาท</t>
  </si>
  <si>
    <t>บ.ดูโฮม จำกัด ราคาที่ตกลงซื้อหรือจ้าง 1,224.00 บาท</t>
  </si>
  <si>
    <t>บ.ดูโฮม จำกัด ราคาที่เสนอ 1,224.00 บาท</t>
  </si>
  <si>
    <t>บ.ดูโฮม จำกัด ราคาที่เสนอ 810.00 บาท</t>
  </si>
  <si>
    <t>บ.ดูโฮม จำกัด ราคาที่ตกลงซื้อหรือจ้าง 810.00 บาท</t>
  </si>
  <si>
    <t>ร้านน้ำยืนยางพพาราสาขา2 ราคาที่เสนอ 1,005.00บาท</t>
  </si>
  <si>
    <t>ร้านน้ำยืนยางพพาราสาขา2 ราคาที่ตกลงซื้อหรือจ้าง 1,005.00 บาท</t>
  </si>
  <si>
    <t>ร้านภารดี ราคาที่เสนอ 1,000.00 บาท</t>
  </si>
  <si>
    <t>ร้านภารดี ราคาที่ตกลงซื้อหรือจ้าง 1,000.00 บาท</t>
  </si>
  <si>
    <t>นายจำรอง สลักคำ ราคาที่เสนอ 1,000.00 บาท</t>
  </si>
  <si>
    <t>นายจำรอง สลักคำ ราคาที่ตกลงซื้อหรือจ้าง 1,000.00 บาท</t>
  </si>
  <si>
    <t>ร้านซันไซน์กรุ๊ป ราคาที่เสนอ 800.00 บาท</t>
  </si>
  <si>
    <t>ร้านซันไซน์กรุ๊ป ราคาที่ตกลงซื้อหรือจ้าง 800.00 บาท</t>
  </si>
  <si>
    <t>ร้านซันไซน์กรุ๊ป ราคาที่เสนอ 1,140.00 บาท</t>
  </si>
  <si>
    <t>ร้านซันไซน์กรุ๊ป ราคาที่ตกลงซื้อหรือจ้าง 1,140.00 บาท</t>
  </si>
  <si>
    <t>โชคอารีย์ ราคาที่เสนอ 875.00 บาท</t>
  </si>
  <si>
    <t>โชคอารีย์ ราคาที่ตกลงซื้อหรือจ้าง 875.00 บาท</t>
  </si>
  <si>
    <t>ร้านซันไซน์กรุ๊ป ราคาที่เสนอ 1,500.00 บาท</t>
  </si>
  <si>
    <t>ร้านซันไซน์กรุ๊ป ราคาที่ตกลงซื้อหรือจ้าง 1,500.00 บาท</t>
  </si>
  <si>
    <t>อุบลฯ ส.สุวรรณบาดาล ราคาที่เสนอ 500.00 บาท</t>
  </si>
  <si>
    <t>อุบลฯ ส.สุวรรณบาดาล ราคาที่ตกลงซื้อหรือจ้าง 500.00 บาท</t>
  </si>
  <si>
    <t>ร้านภารดี ราคาที่เสนอ 683.00 บาท</t>
  </si>
  <si>
    <t>ร้านภารดี ราคาที่ตกลงซื้อหรือจ้าง 683.00 บาท</t>
  </si>
  <si>
    <t>เพิ่มพูลอะไหล่2 ราคาที่เสนอ 90.00 บาท</t>
  </si>
  <si>
    <t>เพิ่มพูลอะไหล่2 ราคาที่ตกลงซื้อหรือจ้าง 90.00 บาท</t>
  </si>
  <si>
    <t>ร้านภารดี ราคาที่เสนอ 220.00 บาท</t>
  </si>
  <si>
    <t>ร้านภารดี ราคาที่ตกลงซื้อหรือจ้าง 220.00 บาท</t>
  </si>
  <si>
    <t>บ.ขนส่งอุบลฯ ราคาที่เสนอ 100.00 บาท</t>
  </si>
  <si>
    <t>บ.ขนส่งอุบล ราคาที่ตกลงซื้อหรือจ้าง 100.00 บาท</t>
  </si>
  <si>
    <t>ร้านทรายพาณิชย์ ราคาที่ตกลงซื้อหรือจ้าง 105.00 บาท</t>
  </si>
  <si>
    <t>ร้านทรายพาณิชย์ ราคาที่เสนอ 105.00 บาท</t>
  </si>
  <si>
    <t>อู่ช่างไต๋ ราคาที่เสนอ 8,400.00 บาท</t>
  </si>
  <si>
    <t xml:space="preserve">อู่ช่างไต๋ ราคาที่ตกลงซื้อหรือจ้าง 8,400.00 บาท </t>
  </si>
  <si>
    <t>ร้านน้ำยืนยางพพาราสาขา2  ราคาที่ตกลงซื้อหรือจ้าง 700.00 บาท</t>
  </si>
  <si>
    <t>ร้านน้ำยืนยางพพาราสาขา2  ราคาที่เสนอ 700.00 บาท</t>
  </si>
  <si>
    <t>อู่หนุ่มยานยนต์ ราคาที่เสนอ 150.00 บาท</t>
  </si>
  <si>
    <t>อู่หนุ่มยานยนต์ ราคาที่ตกลงซื้อหรือจ้าง 150.00 บาท</t>
  </si>
  <si>
    <t>ร้านทรายพาณิชย์ ราคาที่เสนอ 240.00 บาท</t>
  </si>
  <si>
    <t>ร้านทรายพาณิชย์ ราคาที่ตกลงซื้อหรือจ้าง 240.00 บาท</t>
  </si>
  <si>
    <t>ค่ากล้าไม้</t>
  </si>
  <si>
    <t>นายอุดม ร่มเมือง ราคาที่ตกลงซื้อหรือจ้าง 1,000.00 บาท</t>
  </si>
  <si>
    <t xml:space="preserve">นายอุดม ร่มเมือง ราคาที่เสนอ 1,000.00 บาท </t>
  </si>
  <si>
    <t>ร้านเสรีวิทยาภัณฑ์ ราคาที่ตกลงซื้อหรือจ้าง 540.00 บาท</t>
  </si>
  <si>
    <t>ร้านเสรีวิทยาภัณฑ์ ราคาที่เสนอ 540.00 บาท</t>
  </si>
  <si>
    <t>ร้านเสรีวิทยาภัณฑ์ ราคาที่เสนอ 1,260.00 บาท</t>
  </si>
  <si>
    <t>ร้านเสรีวิทยาภัณฑ์ ราคาที่ตกลงซื้อหรือจ้าง 1,260.00 บาท</t>
  </si>
  <si>
    <t xml:space="preserve">ส.การช่าง ราคาที่ตกลงซื้อหรือจ้าง 160.00 บาท </t>
  </si>
  <si>
    <t>ส.การช่าง ราคาที่เสนอ 160.00 บาท</t>
  </si>
  <si>
    <t xml:space="preserve">บุญเพ็งเสาปูน ราคาที่ตกลงซื้อหรือจ้าง 2,040.00 บาท </t>
  </si>
  <si>
    <t>บุญเพ็งเสาปูน ราคาที่เสนอ 2,040.00 บาท</t>
  </si>
  <si>
    <t>นาวาเจริญยนต์ ราคาที่เสนอ 2,300.00 บาท</t>
  </si>
  <si>
    <t>นาวาเจริญยนต์ ราคาที่ตกลงซื้อหรือจ้าง 2,300.00 บาท</t>
  </si>
  <si>
    <t>ร้านไวนิล อินเทอร์ไพรส์ ราคาที่เสนอ 400.00 บาท</t>
  </si>
  <si>
    <t>ร้านไวนิล อินเทอร์ไพรส์ ราคาที่ตกลงซื้อหรือจ้าง 400.00 บาท</t>
  </si>
  <si>
    <t>บ.สหมิตรอุบลฯ ราคาที่เสนอ 80.00 บาท</t>
  </si>
  <si>
    <t xml:space="preserve">บ.สหมิตรอุบลฯ ราคาที่ตกลงซื้อหรือจ้าง 80.00 บาท </t>
  </si>
  <si>
    <t>ค่าซ่อมแซม(ยานพาหนะ)รถจักรยานยนต์ ษลษ 385 กทม.</t>
  </si>
  <si>
    <t>ร้านคำป่าหลาย ราคาที่เสนอ 1,100.00 บาท</t>
  </si>
  <si>
    <t>ร้านคำป่าหลาย ราคาที่ตกลงซื้อหรือจ้าง 1,100.00 บาท</t>
  </si>
  <si>
    <t xml:space="preserve">หจก.เมืองอาร์ต ราคาที่เสนอ 800.00 บาท </t>
  </si>
  <si>
    <t>หจก.เมืองอาร์ต ราคาที่ตกลงซื้อหรือจ้าง 800.00 บาท</t>
  </si>
  <si>
    <t>บ.สหมิตรอุบลฯ ราคาที่เสนอ 400.00 บาท</t>
  </si>
  <si>
    <t xml:space="preserve">บ.สหมิตรอุบลฯ ราคาที่ตกลงซื้อหรือจ้าง 400.00 บาท </t>
  </si>
  <si>
    <t>8,13,27,29,30 มี.ค.61</t>
  </si>
  <si>
    <t>บ.สหมิตรอุบลฯ ราคาที่เสนอ 160.00 บาท</t>
  </si>
  <si>
    <t xml:space="preserve">บ.สหมิตรอุบลฯ ราคาที่ตกลงซื้อหรือจ้าง 160.00 บาท </t>
  </si>
  <si>
    <t>2,3 เม.ย.61</t>
  </si>
  <si>
    <t xml:space="preserve">วี.เอส.บุ๊ค เซ็นเตอร์ ราคาที่เสนอ 1,080.00 บาท </t>
  </si>
  <si>
    <t>วี.เอส.บุ๊ค เซ็นเตอร์ ราคาที่ตกลงซื้อหรือจ้าง 1,080.00 บาท</t>
  </si>
  <si>
    <t>นายสมพงค์ อุทาวงศ์ ราคาที่ตกลงซื้อหรือจ้าง 500.00 บาท</t>
  </si>
  <si>
    <t>นายสมพงค์ อุทาวงศ์ ราคาที่เสนอ 500.00บาท</t>
  </si>
  <si>
    <t>จ.รุ่งเรืองวัสดุ ราคาที่เสนอ 2,500.00 บาท</t>
  </si>
  <si>
    <t>จ.รุ่งเรืองวัสดุ ราคาที่ตกลงซื้อหรือจ้าง 2,500.00 บาท</t>
  </si>
  <si>
    <t>จ.รุ่งเรืองวัสดุ ราคาที่เสนอ 560.00 บาท</t>
  </si>
  <si>
    <t>จ.รุ่งเรืองวัสดุ ราคาที่ตกลงซื้อหรือจ้าง 560.00 บาท</t>
  </si>
  <si>
    <t>มลฤดี เกษหงส์ ราคาที่ตกลงซื้อหรือจ้าง 300.00 บาท</t>
  </si>
  <si>
    <t>มลฤดี เกษหงส์ ราคาที่เสนอ 300.00 บาท</t>
  </si>
  <si>
    <t>อู่มนเทียนการช่าง ราคาที่เสนอ 2,420.00 บาท</t>
  </si>
  <si>
    <t xml:space="preserve">อู่มนเทียนการช่าง ราคาที่ตกลงซื้อหรือจ้าง 2,420.00 บาท </t>
  </si>
  <si>
    <t>หจก.ลัคกี้เครื่องเขียน ราคาที่ตกลงซื้อหรือจ้าง 1,925.00 บาท</t>
  </si>
  <si>
    <t>หจก.ลัคกี้เครื่องเขียน ราคาที่เสนอ 1,925.00 บาท</t>
  </si>
  <si>
    <t>มาลี ค้าวัสดุ ราคาที่ตกลงซื้อหรือจ้าง 1,340.00 บาท</t>
  </si>
  <si>
    <t>มาลี ค้าวัสดุ ราคาที่เสนอ 1,340.00 บาท</t>
  </si>
  <si>
    <t>วันที่ 31 พฤษภาคม 2561</t>
  </si>
  <si>
    <t>ค่าซ่อมแซม(ยานพาหนะ)รถตรวจการณ์ ผจ 726 อบ</t>
  </si>
  <si>
    <t>272/2 ต.ไร่น้อย อ.เมือง จ.อุบลฯ เสนอ 1,110.- บาท</t>
  </si>
  <si>
    <t>272/2 ต.ไร่น้อย อ.เมือง จ.อุบลฯ ตกลงซื้อ 1,110.- บาท</t>
  </si>
  <si>
    <t>ท.อุบลยางไทย เสนอ 100.- บาท</t>
  </si>
  <si>
    <t>ท.อุบลยางไทย ตกลงซื้อ 100.- บาท</t>
  </si>
  <si>
    <t>11 พค.61</t>
  </si>
  <si>
    <t>15 พค.61</t>
  </si>
  <si>
    <t>ค่าเครื่องเขียนแบบพิมพ์</t>
  </si>
  <si>
    <t>ร้านวัลงาม เสนอ 545.- บาท</t>
  </si>
  <si>
    <t>ร้านวัลงาม ตกลงซื้อ 545.- บาท</t>
  </si>
  <si>
    <t>ร้านนทีพาณิชย์ เสนอ 240.- บาท</t>
  </si>
  <si>
    <t>ร้านนทีพาณิชย์ ตกลงซื้อ 240.- บาท</t>
  </si>
  <si>
    <t>12 พค.61</t>
  </si>
  <si>
    <t>ร้านนทีพาณิชย์ เสนอ 195.- บาท</t>
  </si>
  <si>
    <t>ร้านนทีพาณิชย์ ตกลงซื้อ 195.- บาท</t>
  </si>
  <si>
    <t>13 พค.61</t>
  </si>
  <si>
    <t>ธนากิจ เสนอ 1,136.- บาท</t>
  </si>
  <si>
    <t>ธนากิจ ตกลงซื้อ 1,136.- บาท</t>
  </si>
  <si>
    <t>8 พค.61</t>
  </si>
  <si>
    <t>ร้านโกบะ เสนอ 6,200.-บาท</t>
  </si>
  <si>
    <t>ร้านโกบะ ตกลงซื้อ 6,200.-บาท</t>
  </si>
  <si>
    <t>28 เมย.61</t>
  </si>
  <si>
    <t>ค่าซ่อมแซม(ยานพาหนะ)รถยนต์ 82-7414 อบ.</t>
  </si>
  <si>
    <t>อู่ช่างแดง เสนอ 5,300.- บาท</t>
  </si>
  <si>
    <t>อู่ช่างแดง ตดลงซื้อ 5,300.- บาท</t>
  </si>
  <si>
    <t>ร้านธนาคีรีอีเล็คโทรนิค เสนอ 350.- บาท</t>
  </si>
  <si>
    <t>ร้านธนาคีรีอีเล็คโทรนิค ตกลงซื้อ 350.- บาท</t>
  </si>
  <si>
    <t>3 พค.61</t>
  </si>
  <si>
    <t>ค่าซ่อมแซม(ยานพาหนะ) ทะเบียน 82-7410 อบ</t>
  </si>
  <si>
    <t>อู่ช่างไต๋ ราคาที่เสนอ 2,720.00 บาท</t>
  </si>
  <si>
    <t xml:space="preserve">อู่ช่างไต๋ ราคาที่ตกลงซื้อหรือจ้าง 2,720.00 บาท </t>
  </si>
  <si>
    <t>ร้านภารดี ราคาที่เสนอ 625.00 บาท</t>
  </si>
  <si>
    <t>ร้านภารดี ราคาที่ตกลงซื้อหรือจ้าง 625.00 บาท</t>
  </si>
  <si>
    <t>7 พค.61</t>
  </si>
  <si>
    <t>18 พค.61</t>
  </si>
  <si>
    <t>ค่าซ่อมแซม(ยานพาหนะ) ทะเบียน งขม 343 นม</t>
  </si>
  <si>
    <t>ร้านน้ำยืนยางพาราสาขา2  ราคาที่เสนอ 400.00 บาท</t>
  </si>
  <si>
    <t>ร้านน้ำยืนยางพาราสาขา2  ราคาที่ตกลงซื้อหรือจ้าง 400.00 บาท</t>
  </si>
  <si>
    <t>ร้านคมเจริญยนต์  ราคาที่เสนอ 100.00 บาท</t>
  </si>
  <si>
    <t>ร้านคมเจริญยนต์  ราคาที่ตกลง 100.00 บาท</t>
  </si>
  <si>
    <t>21 พค.61</t>
  </si>
  <si>
    <t>ร้านซันไซน์กรุ๊ป ราคาที่ตกลง 3,000.- บาท</t>
  </si>
  <si>
    <t>ร้านซันไซน์กรุ๊ป ราคาที่เสนอ 3,000.- บาท</t>
  </si>
  <si>
    <t>ร้านเตฃะช่องเม็กยานยนต์ ราคาที่เสนอ 200.-บาท</t>
  </si>
  <si>
    <t>ร้านเตฃะช่องเม็กยานยนต์ ราคาที่ตกลง 200.-บาท</t>
  </si>
  <si>
    <t>17 พค.61</t>
  </si>
  <si>
    <t>ร้านทรายพาณิชย์ ราคาที่เสนอ 236.00 บาท</t>
  </si>
  <si>
    <t>ร้านทรายพาณิชย์ ราคาที่ตกลงซื้อหรือจ้าง 236.00 บาท</t>
  </si>
  <si>
    <t>16 พค.61</t>
  </si>
  <si>
    <t>ค่าซ่อมแซมต่อเติมทรัพย์สิน (เครื่องชั่งน้ำหนัก)</t>
  </si>
  <si>
    <t>หจก.ตัน สเกล แอนด์ เอ็นจิเนียริ่ง เสนอ 236.00 บาท</t>
  </si>
  <si>
    <t>หจก.ตัน สเกล แอนด์ เอ็นจิเนียริ่ง ตกลงซื้อ 236.00 บาท</t>
  </si>
  <si>
    <t>ร้านซันไซน์กรุ๊ป ราคาที่เสนอ 500.- บาท</t>
  </si>
  <si>
    <t>ร้านซันไซน์กรุ๊ป ราคาที่ตกลง 500.- บาท</t>
  </si>
  <si>
    <t>ค่าซ่อมแซม(ยานพาหนะ) ทะเบียน งขร 737 นม</t>
  </si>
  <si>
    <t>อู่ช่างไต๋ ราคาที่เสนอ 220.00 บาท</t>
  </si>
  <si>
    <t xml:space="preserve">อู่ช่างไต๋ ราคาที่ตกลงซื้อหรือจ้าง 220.00 บาท </t>
  </si>
  <si>
    <t>ร้านน้ำยืนยางพาราสาขา2  ราคาที่เสนอ 9,000.00 บาท</t>
  </si>
  <si>
    <t>ร้านน้ำยืนยางพาราสาขา2  ราคาที่ตกลงซื้อหรือจ้าง 9,000.00 บาท</t>
  </si>
  <si>
    <t>ร้านซันไซน์กรุ๊ป ราคาที่เสนอ 800.- บาท</t>
  </si>
  <si>
    <t>ร้านซันไซน์กรุ๊ป ราคาที่ตกลง 800.- บาท</t>
  </si>
  <si>
    <t>25 พค.61</t>
  </si>
  <si>
    <t>ร้านซันไซน์กรุ๊ป ราคาที่เสนอ 1,140.- บาท</t>
  </si>
  <si>
    <t>ร้านซันไซน์กรุ๊ป ราคาที่ตกลง 1,140.- บาท</t>
  </si>
  <si>
    <t>22 พค.61</t>
  </si>
  <si>
    <t>ร้านนทีพาณิชย์ ตกลงซื้อ 100.- บาท</t>
  </si>
  <si>
    <t>ร้านนทีพาณิชย์ เสนอ 100.- บาท</t>
  </si>
  <si>
    <t>หจก.ดู คอมพิวเตอร์ เซอร์วิส เสนอ 1,000.- บาท</t>
  </si>
  <si>
    <t>หจก.ดู คอมพิวเตอร์ เซอร์วิส ตกลงซื้อ 1,000.- บาท</t>
  </si>
  <si>
    <t>หจก.ดู คอมพิวเตอร์ เซอร์วิส เสนอ 970.- บาท</t>
  </si>
  <si>
    <t>ร้านเอกสิทธิ์ไวนิล เสนอ 180.- บาท</t>
  </si>
  <si>
    <t>ร้านเอกสิทธิ์ไวนิล ตกลง 180.- บาท</t>
  </si>
  <si>
    <t>ร้านวัลงาม เสนอ 120.- บาท</t>
  </si>
  <si>
    <t>ร้านวัลงาม ตกลง 120.- บาท</t>
  </si>
  <si>
    <t>หจก.ส. ชำนาญกิจเกษตร เสนอ 70.- บาท</t>
  </si>
  <si>
    <t>23 พค.61</t>
  </si>
  <si>
    <t>ค่าประชาสัมพันธ์</t>
  </si>
  <si>
    <t>ร้านเสรีวิทยาภัณพ์ เสนอ 540.- บาท</t>
  </si>
  <si>
    <t>ร้านเสรีวิทยาภัณพ์ ตกลง 540.- บาท</t>
  </si>
  <si>
    <t>26 พค.61</t>
  </si>
  <si>
    <t>ร้านไวนิล อินเทอร์ไพรส์ เสนอ 1,200.- บาท</t>
  </si>
  <si>
    <t>ร้านไวนิล อินเทอร์ไพรส์ ตกลง 1,200.- บาท</t>
  </si>
  <si>
    <t>หจก.กันเองวัสดุก่อสร้าง เสนอ 473.- บาท</t>
  </si>
  <si>
    <t>หจก.กันเองวัสดุก่อสร้าง ตกลง 473.- บาท</t>
  </si>
  <si>
    <t>หจก.กันเองวัสดุก่อสร้าง เสนอ 2,366.- บาท</t>
  </si>
  <si>
    <t>หจก.กันเองวัสดุก่อสร้าง ตกลง 2,366.- บาท</t>
  </si>
  <si>
    <t>หจก.กันเองวัสดุก่อสร้าง เสนอ 922.- บาท</t>
  </si>
  <si>
    <t>หจก.กันเองวัสดุก่อสร้าง ตกลง 922.- บาท</t>
  </si>
  <si>
    <t>ร้านเสรีวิทยาภัณพ์ เสนอ 440.- บาท</t>
  </si>
  <si>
    <t>ร้านโกบะ เสนอ 720.-บาท</t>
  </si>
  <si>
    <t>ร้านโกบะ ตกลงซื้อ 720.-บาท</t>
  </si>
  <si>
    <t>ร้าน ผลป้ายไวนิล (ขุนหาญ) เสนอ 2,100.- บาท</t>
  </si>
  <si>
    <t>20 พค.61</t>
  </si>
  <si>
    <t>ร้านถ่ายเอกสาร ดีดี เสนอ 367.- บาท</t>
  </si>
  <si>
    <t>ร้านถ่ายเอกสาร ดีดี ตกลง 367.- บาท</t>
  </si>
  <si>
    <t>ค่าซ่อมแซม(ยานพาหนะ)รถยนต์ นก 2097 ขก</t>
  </si>
  <si>
    <t>ร้านพลใสการไฟฟ้า เสนอ 1,300.- บาท</t>
  </si>
  <si>
    <t>ร้านพลใสการไฟฟ้า ตกลง 1,300.- บาท</t>
  </si>
  <si>
    <t>ร้านก๊อปปี้แอนด์คอมพิวเตอร์ เสนอ 655.- บาท</t>
  </si>
  <si>
    <t>ร้านก๊อปปี้แอนด์คอมพิวเตอร์ ตกลง 655.- บาท</t>
  </si>
  <si>
    <t>ร้านอิสราภรณ์ปรินติ้ง เสนอ 135.- บาท</t>
  </si>
  <si>
    <t>ร้านอิสราภรณ์ปรินติ้ง ตกลง 135.- บาท</t>
  </si>
  <si>
    <t>หจก.เมืองอาร์ต (สำนักงานใหญ่) เสนอ 360.- บาท</t>
  </si>
  <si>
    <t>หจก.เมืองอาร์ต (สำนักงานใหญ่) ตกลง 360.- บาท</t>
  </si>
  <si>
    <t>25 เมย.61</t>
  </si>
  <si>
    <t>หจก.เมืองอาร์ต (สำนักงานใหญ่) เสนอ 760.- บาท</t>
  </si>
  <si>
    <t>หจก.เมืองอาร์ต (สำนักงานใหญ่) ตกลง 760.- บาท</t>
  </si>
  <si>
    <t>ร้าน จ.รุ่งเรืองวัสดุ เสนอ 5,850.- บาท</t>
  </si>
  <si>
    <t>ร้าน จ.รุ่งเรืองวัสดุ ตกลง 5,850.- บาท</t>
  </si>
  <si>
    <t>4 พค.61</t>
  </si>
  <si>
    <t>ร้าน วีเอส.บุ๊ค เซ็นเตอร์ (สนง.ใหญ่) เสนอ 2,859.- บาท</t>
  </si>
  <si>
    <t>5 พค.61</t>
  </si>
  <si>
    <t>10 พค.61</t>
  </si>
  <si>
    <t>ร้าน จ.รุ่งเรืองวัสดุ เสนอ 2,664.- บาท</t>
  </si>
  <si>
    <t>ร้าน ม.เกษตร เสนอ  2,160.- บาท</t>
  </si>
  <si>
    <t>ร้าน ม.เกษตร ตกลง  2,160.- บาท</t>
  </si>
  <si>
    <t>2 พค.61</t>
  </si>
  <si>
    <t>ค่าซ่อมแซม(ยานพาหนะ) แทรกเตอร์ L4508</t>
  </si>
  <si>
    <t>ร้านมนเทียนการช่าง เสนอ 520.- บาท</t>
  </si>
  <si>
    <t>ร้านมนเทียนการช่าง ตกลง 520.- บาท</t>
  </si>
  <si>
    <t>ร้าน ม.เกษตร เสนอ  1,080.- บาท</t>
  </si>
  <si>
    <t>ร้าน ม.เกษตร ตกลง  1,080.- บาท</t>
  </si>
  <si>
    <t>ร้านศรีขุนหาญ เสนอ 3,000.- บาท</t>
  </si>
  <si>
    <t>ร้านศรีขุนหาญ ตกลง 3,000.- บาท</t>
  </si>
  <si>
    <t>บ.ซีอาร์ซี ไทวัสดุ จำกัด เสนอ 1,199.- บาท</t>
  </si>
  <si>
    <t>บ.ซีอาร์ซี ไทวัสดุ จำกัด ตกลง 1,199.- บาท</t>
  </si>
  <si>
    <t>ร้านอักษรวิทยา เสนอ 290.- บาท</t>
  </si>
  <si>
    <t>ร้านอักษรวิทยา ตกลง 290.- บาท</t>
  </si>
  <si>
    <t>ร้านสาดสี-ดนตรี-ศิลป์ เสนอ 1,350.- บาท</t>
  </si>
  <si>
    <t>ร้านสาดสี-ดนตรี-ศิลป์ ตกลง 1,350.- บาท</t>
  </si>
  <si>
    <t>ร้านสาดสี-ดนตรี-ศิลป์ เสนอ 432.- บาท</t>
  </si>
  <si>
    <t>ร้านสาดสี-ดนตรี-ศิลป์ ตกลง 432.- บาท</t>
  </si>
  <si>
    <t>ร้านราชาทรัพย์ เสนอ 75.- บาท</t>
  </si>
  <si>
    <t>ร้านราชาทรัพย์ ตกลง 75.- บาท</t>
  </si>
  <si>
    <t>ค่าซ่อมแซม(ยานพาหนะ) รถยนต์ 4451 นม</t>
  </si>
  <si>
    <t>ร้านมนเทียนการช่าง เสนอ 2,800.- บาท</t>
  </si>
  <si>
    <t>ร้านมนเทียนการช่าง ตกลง 2,800.- บาท</t>
  </si>
  <si>
    <t>ร้านศิริชัย 2 เสนอ 1,200.- บาท</t>
  </si>
  <si>
    <t>ร้านศิริชัย 2 ตกลง 1,200.- บาท</t>
  </si>
  <si>
    <t>ร้านมนเทียนการช่าง เสนอ 4,220.- บาท</t>
  </si>
  <si>
    <t>ร้านมนเทียนการช่าง ตกลง 4,220.- บาท</t>
  </si>
  <si>
    <t>ร้านไสว เสนอ 590.- บาท</t>
  </si>
  <si>
    <t>ร้านไสว ตกลง 590.- บาท</t>
  </si>
  <si>
    <t>ร้านโกบะ เสนอ 5,700.-บาท</t>
  </si>
  <si>
    <t>ร้านโกบะ เสนอ 700.-บาท</t>
  </si>
  <si>
    <t>ร้านโกบะ ตกลงซื้อ 5,700.-บาท</t>
  </si>
  <si>
    <t>ร้านโกบะ ตกลงซื้อ 700.-บาท</t>
  </si>
  <si>
    <t>28 พค.61</t>
  </si>
  <si>
    <t>29 พค.61</t>
  </si>
  <si>
    <t>ร้านไวนิล อินเทอร์ไพรส์ เสนอ 900.- บาท</t>
  </si>
  <si>
    <t>ร้านไวนิล อินเทอร์ไพรส์ ตกลง 900.- บาท</t>
  </si>
  <si>
    <t>ค่าซ่อมแซม(ยานพาหนะ) ทะเบียน ผข-1963 นม</t>
  </si>
  <si>
    <t>อู่นาวาเจริญยนต์ เสนอ 300.- บาท</t>
  </si>
  <si>
    <t>อู่นาวาเจริญยนต์ ตกลง 300.- บาท</t>
  </si>
  <si>
    <t>ร้านไวนิล อินเทอร์ไพรส์ เสนอ 1,600.- บาท</t>
  </si>
  <si>
    <t>ร้านไวนิล อินเทอร์ไพรส์ ตกลง 1,600.- บาท</t>
  </si>
  <si>
    <t xml:space="preserve">ร้านประเสริฐผล เสนอ 3,360.-บาท </t>
  </si>
  <si>
    <t xml:space="preserve">ร้านประเสริฐผล ตกลง 3,360.-บาท </t>
  </si>
  <si>
    <t>19 พค.61</t>
  </si>
  <si>
    <t>ร้าน จ.รุ่งเรืองวัสดุ เสนอ 1,403.- บาท</t>
  </si>
  <si>
    <t>ร้าน สปีดอินเตอร์เน็ต เสนอ 1,520.-บาท</t>
  </si>
  <si>
    <t>ร้าน สปีดอินเตอร์เน็ต ตกลง 1,520.-บาท</t>
  </si>
  <si>
    <t>หจก.เมืองอาร์ต (สำนักงานใหญ่) เสนอ 1,090.- บาท</t>
  </si>
  <si>
    <t>หจก.เมืองอาร์ต (สำนักงานใหญ่) ตกลง 1,090.- บาท</t>
  </si>
  <si>
    <t>บ.สยามแม๊กโคร จำกัด เสนอ 798.- บาท</t>
  </si>
  <si>
    <t>บ.สยามแม๊กโคร จำกัด ตกลง 798.- บาท</t>
  </si>
  <si>
    <t xml:space="preserve">ร้านประเสริฐผล เสนอ 4,860.-บาท </t>
  </si>
  <si>
    <t xml:space="preserve">ร้านประเสริฐผล ตกลง 4,860.-บาท </t>
  </si>
  <si>
    <t>ค่าซ่อมแซม(ยานพาหนะ) รถไถแทรกเตอร์ 8S4904</t>
  </si>
  <si>
    <t>ร้าน อาดเจริญยนต์ เสนอ 29,500.- บาท</t>
  </si>
  <si>
    <t>ร้าน อาดเจริญยนต์ ตกลง 29,500.- บาท</t>
  </si>
  <si>
    <t>หจก.เมืองอาร์ต (สำนักงานใหญ่) เสนอ 540.- บาท</t>
  </si>
  <si>
    <t>หจก.เมืองอาร์ต (สำนักงานใหญ่) เสนอ 900.- บาท</t>
  </si>
  <si>
    <t>หจก.เมืองอาร์ต (สำนักงานใหญ่) ตกลง 540.- บาท</t>
  </si>
  <si>
    <t>หจก.เมืองอาร์ต (สำนักงานใหญ่) ตกลง 900.- บาท</t>
  </si>
  <si>
    <t>31 พค.61</t>
  </si>
  <si>
    <t>ร้านราชาทรัพย์ เสนอ 500.- บาท</t>
  </si>
  <si>
    <t>ร้านราชาทรัพย์ ตกลง 500.- บาท</t>
  </si>
  <si>
    <t>ร้านสาดสี-ดนตรี-ศิลป์ เสนอ 1,200.- บาท</t>
  </si>
  <si>
    <t>ร้านสาดสี-ดนตรี-ศิลป์ ตกลง 1,200.- บาท</t>
  </si>
  <si>
    <t>ค่าซ่อมแซม(ยานพาหนะ) รถแทรกเตอร์ล้อยางคูโบต้า</t>
  </si>
  <si>
    <t>9 พค.61</t>
  </si>
  <si>
    <t>ร้าน ศุภชัย ยางยนต์ เสนอ 650.- บาท</t>
  </si>
  <si>
    <t>ร้าน ศุภชัย ยางยนต์ ตกลง 650.- บาท</t>
  </si>
  <si>
    <t>ร้าน กิจเจริญชัย เสนอ 302.- บาท</t>
  </si>
  <si>
    <t>ร้าน กิจเจริญชัย ตกลง 302.- บาท</t>
  </si>
  <si>
    <t>ร้าน มานะการช่าง เสนอ 500.- บาท</t>
  </si>
  <si>
    <t>ร้าน มานะการช่าง ตกลง 500.- บาท</t>
  </si>
  <si>
    <t>ร้าน มานะการช่าง ตกลง 150.- บาท</t>
  </si>
  <si>
    <t>ร้าน มานะการช่าง เสนอ 150.- บาท</t>
  </si>
  <si>
    <t>ร้าน มานะการช่าง ตกลง 180.- บาท</t>
  </si>
  <si>
    <t>ร้าน มานะการช่าง เสนอ 180.- บาท</t>
  </si>
  <si>
    <t>ร้าน มานะการช่าง ตกลง 200.- บาท</t>
  </si>
  <si>
    <t>ร้าน มานะการช่าง เสนอ 200.- บาท</t>
  </si>
  <si>
    <t>ร้าน มานะการช่าง เสนอ 1,770.- บาท</t>
  </si>
  <si>
    <t>ร้าน มานะการช่าง ตกลง 1,770.- บาท</t>
  </si>
  <si>
    <t>วันที่ 29  มิถุนายน 2561</t>
  </si>
  <si>
    <t>6 มิย.61</t>
  </si>
  <si>
    <t>ร้านเมืองอาร์ต เสนอ 1,000.- บาท</t>
  </si>
  <si>
    <t>ร้านประเสริฐพืชผล เสนอ 5,040.- บาท</t>
  </si>
  <si>
    <t>12 มิย.61</t>
  </si>
  <si>
    <t>ร้าน วี เอส เซ็นเตอร์ (สำนักงานใหญ่) เสนอ 540.- บาท</t>
  </si>
  <si>
    <t>13 มิย.61</t>
  </si>
  <si>
    <t>ร้านประเสริฐพืชผล เสนอ 8,400.- บาท</t>
  </si>
  <si>
    <t>14 มิย.61</t>
  </si>
  <si>
    <t>ร้านประเสริฐพิชผล เสนอ 300.- บาท</t>
  </si>
  <si>
    <t>ร้านเขาวงสัตว์แพทย์ เสนอ 580.-บาท</t>
  </si>
  <si>
    <t>ค่าเบ็ดเตล็ด</t>
  </si>
  <si>
    <t>22 มิย.61</t>
  </si>
  <si>
    <t>นายประสาร สาวิภาค เสนอ 500.- บาท</t>
  </si>
  <si>
    <t>ร้านเขาวงสัตว์แพทย์ เสนอ 870.-บาท</t>
  </si>
  <si>
    <t>20 มิย.61</t>
  </si>
  <si>
    <t>ร้านประเสริฐพืชผล ตกลง 5,040.- บาท</t>
  </si>
  <si>
    <t>ร้านเมืองอาร์ต ตกลง 1,000.- บาท</t>
  </si>
  <si>
    <t>ร้าน วี เอส เซ็นเตอร์ (สำนักงานใหญ่) ตกลง 540.- บาท</t>
  </si>
  <si>
    <t>ร้านประเสริฐพืชผล ตกลง 8,400.- บาท</t>
  </si>
  <si>
    <t>ร้านประเสริฐพิชผล ตกลง 300.- บาท</t>
  </si>
  <si>
    <t>ร้านเขาวงสัตว์แพทย์ ตกลง 580.-บาท</t>
  </si>
  <si>
    <t>นายประสาร สาวิภาค ตกลง 500.- บาท</t>
  </si>
  <si>
    <t>ร้านเขาวงสัตว์แพทย์ ตกลง 870.-บาท</t>
  </si>
  <si>
    <t>ร้านเพาเวอร์ทูล เสนอ 1,380.- บาท</t>
  </si>
  <si>
    <t>7 มืย.61</t>
  </si>
  <si>
    <t>ร้านเพาเวอร์ทูล เสนอ 1,015.- บาท</t>
  </si>
  <si>
    <t>หจก.ดูคอมพิวเตอร์เซอร์วิส เสนอ 1,560.- บาท</t>
  </si>
  <si>
    <t>10 มิย.61</t>
  </si>
  <si>
    <t>ร้านไอที.อินเตอร์เน็ต เสนอ 180.- บาท</t>
  </si>
  <si>
    <t>1 มิย.61</t>
  </si>
  <si>
    <t>ร้านวัลงาม เสนอ 160.-บาท</t>
  </si>
  <si>
    <t>ร้าน ถ.ไพบูลย์พาณิชย์ เสนอ 1,343.- บาท</t>
  </si>
  <si>
    <t>9 มิย.61</t>
  </si>
  <si>
    <t>ร้านเสรีวิทยาภัณฑ์ เสนอ 540.- บาท</t>
  </si>
  <si>
    <t>3 มิย.61</t>
  </si>
  <si>
    <t>ร้านเสรีวิทยาภัณฑ์ เสนอ 201.- บาท</t>
  </si>
  <si>
    <t>ร้านไวนิล อินเทอร์ไพรส์ เสนอ 600.- บาท</t>
  </si>
  <si>
    <t>ร้านเพาเวอร์ทูล ตกลง 1,380.- บาท</t>
  </si>
  <si>
    <t>ร้านเพาเวอร์ทูล ตกลง 1,015.- บาท</t>
  </si>
  <si>
    <t>หจก.ดูคอมพิวเตอร์เซอร์วิส ตกลง 1,560.- บาท</t>
  </si>
  <si>
    <t>ร้านไอที.อินเตอร์เน็ต ตกลง 180.- บาท</t>
  </si>
  <si>
    <t>ร้านวัลงาม ตกลง 160.-บาท</t>
  </si>
  <si>
    <t>ร้าน ถ.ไพบูลย์พาณิชย์ ตกลง 1,343.- บาท</t>
  </si>
  <si>
    <t>ร้านเสรีวิทยาภัณฑ์ ตกลง 540.- บาท</t>
  </si>
  <si>
    <t>ร้านเสรีวิทยาภัณฑ์ ตกลง 201.- บาท</t>
  </si>
  <si>
    <t>ร้านไวนิล อินเทอร์ไพรส์ ตกลง 600.- บาท</t>
  </si>
  <si>
    <t>ค่าซ่อมเลื่อยยนต์ 119093227</t>
  </si>
  <si>
    <t>ค่าซ่อมเลื่อยยนต์ 120725724</t>
  </si>
  <si>
    <t>ค่าซ่อมแซมคอมพิวเตอร์</t>
  </si>
  <si>
    <t>ค่าซ่อมแซมระบบไฟฟ้า สนง.</t>
  </si>
  <si>
    <t>นายประดิษฐ์ สมยา เสนอ 2,250.- บาท</t>
  </si>
  <si>
    <t>17 มิย.61</t>
  </si>
  <si>
    <t>ร้านซันไซน์ คอมพิวเตอร์เซนเตอร์ เสนอ 5,000.- บาท</t>
  </si>
  <si>
    <t>ร้านซันไซน์ คอมพิวเตอร์เซนเตอร์ เสนอ 4,390.- บาท</t>
  </si>
  <si>
    <t>ร้านซันไซน์ คอมพิวเตอร์เซนเตอร์ เสนอ 500.- บาท</t>
  </si>
  <si>
    <t>ร้านซันไซน์ คอมพิวเตอร์เซนเตอร์ เสนอ 1,940.- บาท</t>
  </si>
  <si>
    <t>ร้านน้ำยืนยางพารา สาขา 2 ช่องเม็ก เสนอ 1,190.- บาท</t>
  </si>
  <si>
    <t>5 มิย.61</t>
  </si>
  <si>
    <t>ค่าซ่อมแซมรถ งขม 343 นม</t>
  </si>
  <si>
    <t>ร้านคมเจริญยนต์ เสนอ 300.- บาท</t>
  </si>
  <si>
    <t>ค่าซ่อมแซมรถ 82-7410 อบ</t>
  </si>
  <si>
    <t>อุ๋ช่างไต๋ เสนอ 2,300.- บาท</t>
  </si>
  <si>
    <t>ร้านซันไซน์ คอมพิวเตอร์เซนเตอร์ เสนอ 240.- บาท</t>
  </si>
  <si>
    <t>2 มิย.61</t>
  </si>
  <si>
    <t>ค่าซ่อมรถไถฟาร์มแทรกเตอร์ L2808</t>
  </si>
  <si>
    <t>อุ๋ช่างไต๋ เสนอ 3,150.- บาท</t>
  </si>
  <si>
    <t>ร้านน้ำยืนยางพารา สาขา 2 ช่องเม็ก เสนอ 1,632.- บาท</t>
  </si>
  <si>
    <t>นายประดิษฐ์ สมยา ตกลง 2,250.- บาท</t>
  </si>
  <si>
    <t>ร้านซันไซน์ คอมพิวเตอร์เซนเตอร์ ตกลง 4,390.- บาท</t>
  </si>
  <si>
    <t>ร้านซันไซน์ คอมพิวเตอร์เซนเตอร์ ตกลง 5,000.- บาท</t>
  </si>
  <si>
    <t>ร้านซันไซน์ คอมพิวเตอร์เซนเตอร์ ตกลง 500.- บาท</t>
  </si>
  <si>
    <t>ร้านซันไซน์ คอมพิวเตอร์เซนเตอร์ ตกลง 1,940.- บาท</t>
  </si>
  <si>
    <t>ร้านน้ำยืนยางพารา สาขา 2 ช่องเม็ก ตกลง 1,190.- บาท</t>
  </si>
  <si>
    <t>ร้านคมเจริญยนต์ ตกลง 300.- บาท</t>
  </si>
  <si>
    <t>อุ๋ช่างไต๋ ตกลง 2,300.- บาท</t>
  </si>
  <si>
    <t>ร้านซันไซน์ คอมพิวเตอร์เซนเตอร์ ตกลง 240.- บาท</t>
  </si>
  <si>
    <t>อุ๋ช่างไต๋ ตกลง 3,150.- บาท</t>
  </si>
  <si>
    <t>ร้านน้ำยืนยางพารา สาขา 2 ช่องเม็ก ตกลง 1,632.- บาท</t>
  </si>
  <si>
    <t>เอชดีคอมพิวเตอร์ เสนอ 250.- บาท</t>
  </si>
  <si>
    <t>เอชดีคอมพิวเตอร์ ตกลง 250.- บาท</t>
  </si>
  <si>
    <t>ค่าซ่อมแซมรถ 82-8596 อบ</t>
  </si>
  <si>
    <t>ร้านนิรันดร์ยนต์ เสนอ 120.- บาท</t>
  </si>
  <si>
    <t>ร้านนิรันดร์ยนต์ ตกลง 120.- บาท</t>
  </si>
  <si>
    <t>ซ่อมโรงเก็บน้ำยางพารา</t>
  </si>
  <si>
    <t>โรงกลึงธวัช เสนอ 3,240.- บาท</t>
  </si>
  <si>
    <t>ร้านโกบะ เสนอ 2,360.-บาท</t>
  </si>
  <si>
    <t>โรงกลึงธวัช เสนอ 510.- บาท</t>
  </si>
  <si>
    <t>โรงกลึงธวัช ตกลง 3,240.- บาท</t>
  </si>
  <si>
    <t>ร้านโกบะ ตกลง 2,360.-บาท</t>
  </si>
  <si>
    <t>โรงกลึงธวัช ตกลง 510.- บาท</t>
  </si>
  <si>
    <t>ค่าซ่อมแซมรถ 82-7413 อบ</t>
  </si>
  <si>
    <t>อู่ข่างแดง เสนอ 2,150.- บาท</t>
  </si>
  <si>
    <t>ซ่อมแซมรถไถ L2808</t>
  </si>
  <si>
    <t>ร้านทองพูลทรัพย์ เสนอ 4,600.- บาท</t>
  </si>
  <si>
    <t>4 มิย.61</t>
  </si>
  <si>
    <t>ซ่อมแซมรถไถ L2809</t>
  </si>
  <si>
    <t>ร้านทองพูลทรัพย์ เสนอ 2,300.- บาท</t>
  </si>
  <si>
    <t>บริษัท ดูโฮม จำกัด (มหาชน) เสนอ 2,234.- บาท</t>
  </si>
  <si>
    <t>ร้านโกบะ เสนอ 9,440.-บาท</t>
  </si>
  <si>
    <t>อู่ข่างแดง ตกลง 2,150.- บาท</t>
  </si>
  <si>
    <t>ร้านทองพูลทรัพย์ ตกลง 4,600.- บาท</t>
  </si>
  <si>
    <t>ร้านทองพูลทรัพย์ ตกลง 2,300.- บาท</t>
  </si>
  <si>
    <t>บริษัท ดูโฮม จำกัด (มหาชน) ตกลง 2,234.- บาท</t>
  </si>
  <si>
    <t>ร้านโกบะ ตกลง 9,440.-บาท</t>
  </si>
  <si>
    <t>ร้าน ส.เจริญวัสดุภัณฑ์ (สาขา 2) เสนอ 313.-บาท</t>
  </si>
  <si>
    <t>ร้านอักษรวิทยา เสนอ 270.- บาท</t>
  </si>
  <si>
    <t>ร้านเทคนิค เซอร์วิส เสนอ 400.- บาท</t>
  </si>
  <si>
    <t>16 มิย.61</t>
  </si>
  <si>
    <t>ร้าน ส.เจริญวัสดุภัณฑ์ (สาขา 2) ตกลง 313.-บาท</t>
  </si>
  <si>
    <t>ร้านอักษรวิทยา ตกลง 270.- บาท</t>
  </si>
  <si>
    <t>ร้านเทคนิค เซอร์วิส ตกลง 400.- บาท</t>
  </si>
  <si>
    <t>ร้าน วี เอส เซ็นเตอร์ (สำนักงานใหญ่) เสนอ 957.- บาท</t>
  </si>
  <si>
    <t>ร้าน วี เอส เซ็นเตอร์ (สำนักงานใหญ่) ตกลง 957.- บาท</t>
  </si>
  <si>
    <t>25 มิย.61</t>
  </si>
  <si>
    <t>บริษัท แม็คโคร จำกัด (มหาชน) เสนอ 525.- บาท</t>
  </si>
  <si>
    <t>บริษัท แม็คโคร จำกัด (มหาชน) ตกลง 525.- บาท</t>
  </si>
  <si>
    <t>25 มืย.61</t>
  </si>
  <si>
    <t>ค่าซ่อมรถไถแทร็กเตอร์ 8S4904</t>
  </si>
  <si>
    <t>ร้านอาดเจริญยนต์ เสนอ 29,500.- บาท</t>
  </si>
  <si>
    <t>ร้านอาดเจริญยนต์ ตกลง 29,500.- บาท</t>
  </si>
  <si>
    <t>ร้านดีเอสก๊อปปี้&amp;คอมพิวเตอร์ เสนอ 800.- บาท</t>
  </si>
  <si>
    <t>ร้านสงวนวงษ์วัสดุก่อสร้าง เสนอ 3,500.- บาท</t>
  </si>
  <si>
    <t>23 มิย.61</t>
  </si>
  <si>
    <t>ร้านสงวนวงษ์วัสดุก่อสร้าง เสนอ 7,816.- บาท</t>
  </si>
  <si>
    <t>ทรัพย์สิน (ไดโว่และสายยาง)</t>
  </si>
  <si>
    <t>ค่าซ่อมแซมเครื่องปริ้นเตอร์</t>
  </si>
  <si>
    <t>ร้านดีเอสก๊อปปี้&amp;คอมพิวเตอร์ เสนอ 400.- บาท</t>
  </si>
  <si>
    <t>ค่าซ่อมรถบรรทุก 82-7413 อบ</t>
  </si>
  <si>
    <t>อู่มนเทียนการช่าง เสนอ 1,730.- บาท</t>
  </si>
  <si>
    <t>24 มิย.61</t>
  </si>
  <si>
    <t>ค่าซ่อมรถแทรกเตอร์คูโบต้า L4508</t>
  </si>
  <si>
    <t>ร้านวุฒิชัย ไดนาโม เสนอ 250.- บาท</t>
  </si>
  <si>
    <t>อู่มานะการช่าง เสนอ 120.- บาท</t>
  </si>
  <si>
    <t>อู่มานะการช่าง เสนอ 720.- บาท</t>
  </si>
  <si>
    <t>ร้านกิจเจริญชัย เสนอ 1,185.- บาท</t>
  </si>
  <si>
    <t>อู่มานะการฃ่าง เสนอ 3,980.-</t>
  </si>
  <si>
    <t>ร้าน ม.เกษตร 16 เสนอ 540.- บาท</t>
  </si>
  <si>
    <t xml:space="preserve">ค่าซ่อมแซมเครื่องชั่ง </t>
  </si>
  <si>
    <t>บริษัท สยามเครื่องชั่ง แอนด์ ซิสเต็ม จก.เสนอ 2,400.-</t>
  </si>
  <si>
    <t>ซ่อมแซมรถยนต์ ผฉ 2139 อบ</t>
  </si>
  <si>
    <t>หจก.โค้วทองอยู่ เสนอ 6,800.- บาท</t>
  </si>
  <si>
    <t>หจก.โค้วทองอยู่ เสนอ 350.- บาท</t>
  </si>
  <si>
    <t>ร้านดีเอสก๊อปปี้&amp;คอมพิวเตอร์ ตกลง 800.- บาท</t>
  </si>
  <si>
    <t>ร้านสงวนวงษ์วัสดุก่อสร้าง ตกลง 7,816.- บาท</t>
  </si>
  <si>
    <t>ร้านสงวนวงษ์วัสดุก่อสร้าง ตกลง 3,500.- บาท</t>
  </si>
  <si>
    <t>ร้านดีเอสก๊อปปี้&amp;คอมพิวเตอร์ ตกลง 400.- บาท</t>
  </si>
  <si>
    <t>อู่มนเทียนการช่าง ตกลง 1,730.- บาท</t>
  </si>
  <si>
    <t>ร้านวุฒิชัย ไดนาโม ตกลง 250.- บาท</t>
  </si>
  <si>
    <t>อู่มานะการช่าง ตกลง 120.- บาท</t>
  </si>
  <si>
    <t>อู่มานะการช่าง ตกลง 720.- บาท</t>
  </si>
  <si>
    <t>ร้านกิจเจริญชัย ตกลง 1,185.- บาท</t>
  </si>
  <si>
    <t>อู่มานะการฃ่าง ตกลง 3,980.-</t>
  </si>
  <si>
    <t>ร้าน ม.เกษตร 16 ตกลง 540.- บาท</t>
  </si>
  <si>
    <t>บริษัท สยามเครื่องชั่ง แอนด์ ซิสเต็ม จก.ตกลง 2,400.-</t>
  </si>
  <si>
    <t>หจก.โค้วทองอยู่ ตกลง 6,800.- บาท</t>
  </si>
  <si>
    <t>หจก.โค้วทองอยู่ ตกลง 350.- บาท</t>
  </si>
  <si>
    <t>ร้านน้ำยืนยางพารา สาขา 2 ช่องเม็ก เสนอ 7,480.- บาท</t>
  </si>
  <si>
    <t>ร้านน้ำยืนยางพารา สาขา 2 ช่องเม็ก ตกลง 7,480.- บาท</t>
  </si>
  <si>
    <t>26 มิย.61</t>
  </si>
  <si>
    <t>ร้านน้ำยืนยางพารา สาขา 2 ช่องเม็ก ตกลง 3,800.- บาท</t>
  </si>
  <si>
    <t>ร้านน้ำยืนยางพารา สาขา 2 ช่องเม็ก เสนอ 3,800.- บาท</t>
  </si>
  <si>
    <t>ร้านซันไซน์ คอมพิวเตอร์เซนเตอร์ เสนอ 1,140.- บาท</t>
  </si>
  <si>
    <t>ร้านซันไซน์ คอมพิวเตอร์เซนเตอร์ ตกลง 1,140.- บาท</t>
  </si>
  <si>
    <t>ร้านภารดี เสนอ 1,650.- บาท</t>
  </si>
  <si>
    <t>ร้านภารดี ตกลง 1,650.- บาท</t>
  </si>
  <si>
    <t>ร้านน้ำยืนยางพารา สาขา 2 ช่องเม็ก เสนอ 6,960.- บาท</t>
  </si>
  <si>
    <t>ร้านน้ำยืนยางพารา สาขา 2 ช่องเม็ก ตกลง 6,960.- บาท</t>
  </si>
  <si>
    <t>ค่าซ่อมแซมรถ งขร 787 นม</t>
  </si>
  <si>
    <t>อู่ช่างไต๋ เสนอ 1,335.- บาท</t>
  </si>
  <si>
    <t>อู่ช่างไต๋ ตกลง 1,335.- บาท</t>
  </si>
  <si>
    <t>ค่าซ่อมแซมรถ ท 0788 นม</t>
  </si>
  <si>
    <t>อู่ช่างไต๋ เสนอ 490.- บาท</t>
  </si>
  <si>
    <t>อู่ช่างไต๋ ตกลง 490.- บาท</t>
  </si>
  <si>
    <t>วันที่ 31  กรกฎาคม 2561</t>
  </si>
  <si>
    <t>ร้านไวนิล อินเทอร์ไพรส์ เสนอ 700.- บาท</t>
  </si>
  <si>
    <t>5 กค.61</t>
  </si>
  <si>
    <t>หจก.เขื่องในวัสดุ เสนอ 140.- บาท</t>
  </si>
  <si>
    <t>ร้านแสงฟ้าวัสดุก่อสร้าง เสนอ 100.- บาท</t>
  </si>
  <si>
    <t>ร้านเสรีวิทยาภัณฑ์ เสนอ 2,150.- บาท</t>
  </si>
  <si>
    <t>6 กค.61</t>
  </si>
  <si>
    <t>ร้านลัดดาวัลย์ เสนอ 750.- บาท</t>
  </si>
  <si>
    <t>ค่าซ่อมแซมรถยนต์ นก 2097 ขก</t>
  </si>
  <si>
    <t>อู่ ส.ตะกูลช่างเจริญยนต์ เสนอ 5,730.- บท</t>
  </si>
  <si>
    <t>11 กค.61</t>
  </si>
  <si>
    <t>ค่าซ่อมเครื่องชั่งน้ำหนัก 500 กก.</t>
  </si>
  <si>
    <t>หจก.สุรินทร์ เครื่องชั่ง เสนอ 5,500.- บาท</t>
  </si>
  <si>
    <t>หจก.สุรินทร์ เครื่องชั่ง เสนอ 1,000.- บาท</t>
  </si>
  <si>
    <t>หจก.เอส.พี.วาย.ซายน์ เทค  เสนอ 1,214.95 บาท</t>
  </si>
  <si>
    <t>10 กค.61</t>
  </si>
  <si>
    <t xml:space="preserve">ค่าใช้จ่ายเบ็ดเคล็ด </t>
  </si>
  <si>
    <t>ร้านธนากิจ เสนอ 580.- บาท</t>
  </si>
  <si>
    <t>อู่ ส.ตะกูลช่างเจริญยนต์ ตกลง 5,730.- บท</t>
  </si>
  <si>
    <t>หจก.สุรินทร์ เครื่องชั่ง ตกลง 5,500.- บาท</t>
  </si>
  <si>
    <t>หจก.สุรินทร์ เครื่องชั่ง ตกลง 1,000.- บาท</t>
  </si>
  <si>
    <t>หจก.เอส.พี.วาย.ซายน์ เทค  ตกลง 1,214.95 บาท</t>
  </si>
  <si>
    <t>ร้านธนากิจ ตกลง 580.- บาท</t>
  </si>
  <si>
    <t>ร้านไวนิล อินเทอร์ไพรส์ ตกลง 700.- บาท</t>
  </si>
  <si>
    <t>หจก.เขื่องในวัสดุ ตกลง 140.- บาท</t>
  </si>
  <si>
    <t>ร้านแสงฟ้าวัสดุก่อสร้าง ตกลง 100.- บาท</t>
  </si>
  <si>
    <t>ร้านเสรีวิทยาภัณฑ์ ตกลง 2,150.- บาท</t>
  </si>
  <si>
    <t>ร้านลัดดาวัลย์ ตกลง 750.- บาท</t>
  </si>
  <si>
    <t>ค่าซ่อมแซมรถยนต์  ย-0224 นม</t>
  </si>
  <si>
    <t>อู่ช่างไต๋ เสนอ 3,020.- บาท</t>
  </si>
  <si>
    <t>9 กค.61</t>
  </si>
  <si>
    <t>ร้านซันไชน์กรุ๊ป  เสนอ 1,300.- บาท</t>
  </si>
  <si>
    <t>อู่ช่างไต๋ ตกลง 3,020.- บาท</t>
  </si>
  <si>
    <t>ร้านซันไชน์กรุ๊ป  ตกลง 1,300.- บาท</t>
  </si>
  <si>
    <t>ค่าวัสดุสิ้นเปลือง</t>
  </si>
  <si>
    <t>บริษัท ซีอาร์ซี  ไทวัสดุจำกัด เสนอ 4,248.- บาท</t>
  </si>
  <si>
    <t>ซ่อมแซมเลื่อยยนต์ 33150611</t>
  </si>
  <si>
    <t>ร้านรวมกิจอะไหล่ เสนอ 560.- บาท</t>
  </si>
  <si>
    <t>2 กค.61</t>
  </si>
  <si>
    <t>ร้านดีเอสก๊อปปี้&amp;คอมพิวเตอร์ เสนอ 3,430.- บาท</t>
  </si>
  <si>
    <t>3 กค.61</t>
  </si>
  <si>
    <t>เครื่องเขียนแบบพิมพ์</t>
  </si>
  <si>
    <t>ร้านราชาทรัพย์ เสนอ 515.- บาท</t>
  </si>
  <si>
    <t>ค่าซ่อมแซมรถบรรทุก 82-7413 อบ</t>
  </si>
  <si>
    <t>บริษัท ซีอาร์ซี  ไทวัสดุจำกัด ตกลง 4,248.- บาท</t>
  </si>
  <si>
    <t>ร้านรวมกิจอะไหล่ ตกลง 560.- บาท</t>
  </si>
  <si>
    <t>ร้านดีเอสก๊อปปี้&amp;คอมพิวเตอร์ ตกลง 3,430.- บาท</t>
  </si>
  <si>
    <t>ร้านราชาทรัพย์ ตกลง 515.- บาท</t>
  </si>
  <si>
    <t>อู่มนเทียรการช่าง ตกลง 2,150.- บาท</t>
  </si>
  <si>
    <t>อู่มนเทียรการช่าง เสนอ 2,150.- บาท</t>
  </si>
  <si>
    <t>ร้านวีเอส.บุ๊ก เซ็นเตอร์(สำนักงานใหญ่) เสนอ 671.03 บาท</t>
  </si>
  <si>
    <t>1 กค.61</t>
  </si>
  <si>
    <t>ค่าซ่อมแซมสำนักงาน</t>
  </si>
  <si>
    <t>ร้าน จ.รุ่งเรืองวัสดุ เสนอ 1,980.- บาท</t>
  </si>
  <si>
    <t>ค่าซ่อมแซมรถจักรยานยนต์ 5ก 5922 นม</t>
  </si>
  <si>
    <t>ร้าน สมมอเตอร์ เสนอ 690.- บาท</t>
  </si>
  <si>
    <t>7 กค.61</t>
  </si>
  <si>
    <t>ค่าใช้จ่ายเบ็ดเคล็ด</t>
  </si>
  <si>
    <t>บริษัท อุดมทรัพย์เพิ่มพูนกรุ๊ป จำกัด เสนอ 220.- บาท</t>
  </si>
  <si>
    <t>ร้านสวนส้มยางพารา เสนอ 580.- บาท</t>
  </si>
  <si>
    <t>4 กค.61</t>
  </si>
  <si>
    <t>หจก.รังสิต คอมพิวเตอร์ แอนด์ เทคโนโลยี เสนอ 1,100.-</t>
  </si>
  <si>
    <t>16 กค.61</t>
  </si>
  <si>
    <t>ร้านวีเอส.บุ๊ก เซ็นเตอร์(สำนักงานใหญ่) ตกลง 671.03 บาท</t>
  </si>
  <si>
    <t>ร้าน จ.รุ่งเรืองวัสดุ ตกลง 1,980.- บาท</t>
  </si>
  <si>
    <t>ร้าน สมมอเตอร์ ตกลง 690.- บาท</t>
  </si>
  <si>
    <t>บริษัท อุดมทรัพย์เพิ่มพูนกรุ๊ป จำกัด ตกลง 220.- บาท</t>
  </si>
  <si>
    <t>ร้านสวนส้มยางพารา ตกลง 580.- บาท</t>
  </si>
  <si>
    <t>หจก.รังสิต คอมพิวเตอร์ แอนด์ เทคโนโลยี ตกลง 1,100.-</t>
  </si>
  <si>
    <t xml:space="preserve">ค่าซ่อมแซมตู้อบลมร้อน </t>
  </si>
  <si>
    <t>ร้าน พรเครื่องยนต์ เสนอ 300.- บาท</t>
  </si>
  <si>
    <t>15 กค.61</t>
  </si>
  <si>
    <t xml:space="preserve">ค่าทรัพย์สินต่ำกว่าเกณฑ์ </t>
  </si>
  <si>
    <t>ร้านซินเฮงอะไหบ่ 2017 เสนอ 3,750.- บาท</t>
  </si>
  <si>
    <t>17 กค.61</t>
  </si>
  <si>
    <t>ร้านไวป้ายไวนิล (ขุนหาญ) เสนอ 400.-บาท</t>
  </si>
  <si>
    <t>18 กค.61</t>
  </si>
  <si>
    <t>ร้านไวป้ายไวนิล (ขุนหาญ) เสนอ 200.-บาท</t>
  </si>
  <si>
    <t>ร้านสี่แคว เสนอ 330.- บาท</t>
  </si>
  <si>
    <t>ร้านธนากิจ เสนอ 350.- บาท</t>
  </si>
  <si>
    <t>ร้าน พรเครื่องยนต์ ตกลง 300.- บาท</t>
  </si>
  <si>
    <t>ร้านซินเฮงอะไหบ่ 2017 ตกลง 3,750.- บาท</t>
  </si>
  <si>
    <t>ร้านไวป้ายไวนิล (ขุนหาญ) ตกลง 400.-บาท</t>
  </si>
  <si>
    <t>ร้านไวป้ายไวนิล (ขุนหาญ) ตกลง 200.-บาท</t>
  </si>
  <si>
    <t>ร้านสี่แคว  ตกลง 330.- บาท</t>
  </si>
  <si>
    <t>ร้านธนากิจ ตกลง 350.- บาท</t>
  </si>
  <si>
    <t>ค่าซ่อมแซมรถ ผจ 726 อบ</t>
  </si>
  <si>
    <t>ท.อุบลยางไทย เสนอ 250.-บาท</t>
  </si>
  <si>
    <t>24 กค.61</t>
  </si>
  <si>
    <t>ร้าน นทีพาณิชน์ เสนอ 120.-บาท</t>
  </si>
  <si>
    <t>ร้านเอกสิทธิ์ไวนิล เสนอ 300.- บาท</t>
  </si>
  <si>
    <t>12 กค.61</t>
  </si>
  <si>
    <t>ร้านวัลงาม เสนอ 960.- บาท</t>
  </si>
  <si>
    <t>บริษัท แม็คโครจำกัด เสนอ 705.- บาท</t>
  </si>
  <si>
    <t>ร้าน ก.ไพบูลย์พานิชย์ เสนอ 695.- บาท</t>
  </si>
  <si>
    <t>ร้าน ก.ไพบูลย์พานิชย์ เสนอ 665.- บาท</t>
  </si>
  <si>
    <t>ร้าน แบงค์พาณิชย์ เสนอ 625.- บาท</t>
  </si>
  <si>
    <t>หจก.รวมสินไทยเซ็นเตอร์ เสนอ 348.- บาท</t>
  </si>
  <si>
    <t>ร้าน นทีพาณิชน์ เสนอ 40.-บาท</t>
  </si>
  <si>
    <t>ร้าน นทีพาณิชน์ เสนอ 30.-บาท</t>
  </si>
  <si>
    <t>ร้าน นทีพาณิชน์ เสนอ 24.-บาท</t>
  </si>
  <si>
    <t>13 กค.61</t>
  </si>
  <si>
    <t>หจก.ส.ชำนาญกิจเกษตร เสนอ 120.- บาท</t>
  </si>
  <si>
    <t>ร้านเสรีวิทยาภัณฑ์ เสนอ 200.- บาท</t>
  </si>
  <si>
    <t>21 กค.61</t>
  </si>
  <si>
    <t>ร้านไวนิล อินเทอร์ไพรส์ เสนอ 400.- บาท</t>
  </si>
  <si>
    <t>19 กค.61</t>
  </si>
  <si>
    <t>ร้าน บีคอม เสนอ 850.- บาท</t>
  </si>
  <si>
    <t>ร้านไวนิล อินเทอร์ไพรส์ ตกลง 400.- บาท</t>
  </si>
  <si>
    <t>ร้าน บีคอม ตกลง 850.- บาท</t>
  </si>
  <si>
    <t>ร้านเสรีวิทยาภัณฑ์ ตกลง 200.- บาท</t>
  </si>
  <si>
    <t>ท.อุบลยางไทย ตกลง 250.-บาท</t>
  </si>
  <si>
    <t>ท.อุบลยางไทย  ตกลง 250.-บาท</t>
  </si>
  <si>
    <t>ร้าน นทีพาณิชน์ ตกลง 120.-บาท</t>
  </si>
  <si>
    <t>ร้านเอกสิทธิ์ไวนิล ตกลง 300.- บาท</t>
  </si>
  <si>
    <t>ร้านวัลงาม ตกลง  960.- บาท</t>
  </si>
  <si>
    <t>บริษัท แม็คโครจำกัด  ตกลง  705.- บาท</t>
  </si>
  <si>
    <t>ร้าน ก.ไพบูลย์พานิชย์ ตกลง 695.- บาท</t>
  </si>
  <si>
    <t>ร้าน ก.ไพบูลย์พานิชย์ ตกลง  665.- บาท</t>
  </si>
  <si>
    <t>ร้าน แบงค์พาณิชย์  ตกลง 625.- บาท</t>
  </si>
  <si>
    <t>หจก.รวมสินไทยเซ็นเตอร์  ตกลง 348.- บาท</t>
  </si>
  <si>
    <t>ร้าน นทีพาณิชน์ ตกลง  40.-บาท</t>
  </si>
  <si>
    <t>ร้าน นทีพาณิชน์ ตกลง 24.-บาท</t>
  </si>
  <si>
    <t>หจก.ส.ชำนาญกิจเกษตร ตกลง  120.- บาท</t>
  </si>
  <si>
    <t>ร้าน นทีพาณิชน์ ตกลง  30.-บาท</t>
  </si>
  <si>
    <t>อู่ช่างไต๋ เสนอ 1,610.- บาท</t>
  </si>
  <si>
    <t>อู่ช่างไต๋ ตกลง 1,610.- บาท</t>
  </si>
  <si>
    <t>14 กค.61</t>
  </si>
  <si>
    <t>ร้านน้ำยืนยางพารา สาขา2 ช่องเม็ก เสนอ 350.- บาท</t>
  </si>
  <si>
    <t>ร้านคมเจริญยนต์ เสนอ 400.- บาท</t>
  </si>
  <si>
    <t xml:space="preserve">ค่าซ่อมแซมรถแทรกเตอร์ L2808 </t>
  </si>
  <si>
    <t>ร้านแจ็คไดนาโม เสนอ 350.- บาท</t>
  </si>
  <si>
    <t>ร้านทรายพาณิชย์ เสนอ 500.- บาท</t>
  </si>
  <si>
    <t>ร้านทรายพาณิชย์ เสนอ 120.- บาท</t>
  </si>
  <si>
    <t>ร้านทรายพาณิชย์ เสนอ 960.- บาท</t>
  </si>
  <si>
    <t>8 กค.61</t>
  </si>
  <si>
    <t>ร้านทรายพาณิชย์ เสนอ 150.- บาท</t>
  </si>
  <si>
    <t>25 กค.61</t>
  </si>
  <si>
    <t>ร้านน้ำยืนยางพารา สาขา2 ช่องเม็ก เสนอ 1,000.- บาท</t>
  </si>
  <si>
    <t>ร้านภารดี เสนอ 380.- บาท</t>
  </si>
  <si>
    <t>หจก.โชคอารีย์สเตชั่นเนอรี่ เสนอ 840.- บาท</t>
  </si>
  <si>
    <t>หจก.โชคอารีย์สเตชั่นเนอรี่ เสนอ 200.- บาท</t>
  </si>
  <si>
    <t>หจก.โชคอารีย์สเตชั่นเนอรี่ เสนอ 960.- บาท</t>
  </si>
  <si>
    <t>หจก.โชคอารีย์สเตชั่นเนอรี่ เสนอ 100.- บาท</t>
  </si>
  <si>
    <t>22 กค.61</t>
  </si>
  <si>
    <t>23 กค.61</t>
  </si>
  <si>
    <t>หจก.โชคอารีย์สเตชั่นเนอรี่ เสนอ 470.- บาท</t>
  </si>
  <si>
    <t>ค่าซ่อมแซมเครืองเลื่อยยนต์ 110752447</t>
  </si>
  <si>
    <t>ร้านน้ำยืนยางพารา สาขา2 ช่องเม็ก เสนอ 380.- บาท</t>
  </si>
  <si>
    <t>ร้านน้ำยืนยางพารา สาขา2 ช่องเม็ก ตกลง 350.- บาท</t>
  </si>
  <si>
    <t>ร้านคมเจริญยนต์ ตกลง 400.- บาท</t>
  </si>
  <si>
    <t>ร้านแจ็คไดนาโม ตกลง  350.- บาท</t>
  </si>
  <si>
    <t>ร้านทรายพาณิชย์ ตกลง  500.- บาท</t>
  </si>
  <si>
    <t>ร้านทรายพาณิชย์ ตกลง  120.- บาท</t>
  </si>
  <si>
    <t>ร้านทรายพาณิชย์ ตกลง  960.- บาท</t>
  </si>
  <si>
    <t>ร้านทรายพาณิชย์ ตกลง  150.- บาท</t>
  </si>
  <si>
    <t>ร้านน้ำยืนยางพารา สาขา2 ช่องเม็กตกลง  1,000.- บาท</t>
  </si>
  <si>
    <t>ร้านภารดี ตกลง 380.- บาท</t>
  </si>
  <si>
    <t>หจก.โชคอารีย์สเตชั่นเนอรี่ ตกลง   840.- บาท</t>
  </si>
  <si>
    <t>หจก.โชคอารีย์สเตชั่นเนอรี่ ตกลง  200.- บาท</t>
  </si>
  <si>
    <t>หจก.โชคอารีย์สเตชั่นเนอรี่ ตกลง  960.- บาท</t>
  </si>
  <si>
    <t>หจก.โชคอารีย์สเตชั่นเนอรี่ ตกลง  100.- บาท</t>
  </si>
  <si>
    <t>หจก.โชคอารีย์สเตชั่นเนอรี่ ตกลง  470.- บาท</t>
  </si>
  <si>
    <t>ร้านน้ำยืนยางพารา สาขา2 ช่องเม็ก ตกลง  380.- บาท</t>
  </si>
  <si>
    <t xml:space="preserve"> </t>
  </si>
  <si>
    <t>วันที่ 31  สิงหาคม 2561</t>
  </si>
  <si>
    <t>ร้านเสรีวิทยาภัณฑ์ เสนอ 690.- บาท</t>
  </si>
  <si>
    <t>7 สค.61</t>
  </si>
  <si>
    <t>ค่าซ่อมแซมรถ ผข1963. นม</t>
  </si>
  <si>
    <t>อู่นาวาเจริญยนต์ เสนอ 1,150.- บาท</t>
  </si>
  <si>
    <t>15 สค.61</t>
  </si>
  <si>
    <t>ร้านไวนิล อินเทอร์ไพรส์ เสนอ 850.- บาท</t>
  </si>
  <si>
    <t>ค่าซ่อมแซมรถ 82-8596 อบ.</t>
  </si>
  <si>
    <t>อู่เต๋าออโต้เซอร์วิส เสนอ 9,800.- บาท</t>
  </si>
  <si>
    <t>6 สค.61</t>
  </si>
  <si>
    <t>นิรันดร์ยนต์ 2 แผนกอะไหล่ เสนอ 220.- บาท</t>
  </si>
  <si>
    <t>ค่าซ่อมแซมรถ ผจ 726 อบ.</t>
  </si>
  <si>
    <t>ร้านนทีพาณิชย์ เสนอ 50- บาท</t>
  </si>
  <si>
    <t xml:space="preserve">ค่าประชาสัมพันธ์ </t>
  </si>
  <si>
    <t>9 สค.61</t>
  </si>
  <si>
    <t>10 สค.61</t>
  </si>
  <si>
    <t>หจก.ดู คอมพิวเตอร์ เสนอ 500.- บาท</t>
  </si>
  <si>
    <t>ร้านนทีพาณิชย์ เสนอ 100- บาท</t>
  </si>
  <si>
    <t>11 สค.61</t>
  </si>
  <si>
    <t>ร้าน ก.ไพบูลย์พานิชย์ เสนอ 100.- บาท</t>
  </si>
  <si>
    <t>ร้านนทีพาณิชย์ เสนอ 60- บาท</t>
  </si>
  <si>
    <t>4 สค.61</t>
  </si>
  <si>
    <t>ร้านโกบะ เสนอ 8,500.- บาท</t>
  </si>
  <si>
    <t>3 สค.61</t>
  </si>
  <si>
    <t>ร้านผลไวป้ายไวนิล (ขุนหาญ) เสนอ 400.- บาท</t>
  </si>
  <si>
    <t>8 สค.61</t>
  </si>
  <si>
    <t>ร้านธนากิจ เสนอ 700.- บาท</t>
  </si>
  <si>
    <t>ร้านธนากิจ เสนอ 220.- บาท</t>
  </si>
  <si>
    <t>ซ่อมแซมเครื่องตัดหญ้า</t>
  </si>
  <si>
    <t>อู่ช่างไต๋ เสนอ 1,310.- บาท</t>
  </si>
  <si>
    <t xml:space="preserve">ค่าซ่อมรถไถฟาร์มแทกเตอร์ L4508 </t>
  </si>
  <si>
    <t>อู่ช่างไต๋ เสนอ 9,230.- บาท</t>
  </si>
  <si>
    <t>ค่าซ่อมแซมบ้านพัก</t>
  </si>
  <si>
    <t>ร้านน้ำยืนยางพารา เสนอ 640.- บาท</t>
  </si>
  <si>
    <t>ร้านซันไชน์กรุ๊ป เสนอ 2,990.- บาท</t>
  </si>
  <si>
    <t>ร้านน้ำยืนยางพารา เสนอ 1,330.- บาท</t>
  </si>
  <si>
    <t>ร้านน้ำยืนยางพารา เสนอ 4,086.- บาท</t>
  </si>
  <si>
    <t>อู่ช่างไต๋ ตกลง 1,310.- บาท</t>
  </si>
  <si>
    <t>ร้านน้ำยืนยางพารา ตกลง 4,086.- บาท</t>
  </si>
  <si>
    <t>ร้านน้ำยืนยางพาราตกลง  1,330.- บาท</t>
  </si>
  <si>
    <t>อู่ช่างไต๋ ตกลง 9,230.- บาท</t>
  </si>
  <si>
    <t>ร้านน้ำยืนยางพารา ตกลง 640.- บาท</t>
  </si>
  <si>
    <t>ร้านซันไชน์กรุ๊ป ตกลง 2,990.- บาท</t>
  </si>
  <si>
    <t>อู่ช่างไต๋ เสนอ 1,370.- บาท</t>
  </si>
  <si>
    <t>อู่ช่างไต๋ ตกลง 1,370.- บาท</t>
  </si>
  <si>
    <t>20 สค.61</t>
  </si>
  <si>
    <t>ร้าน ช.วันชัยการช่างวัสดุ เสนอ 600.- บาท</t>
  </si>
  <si>
    <t>21 สค.61</t>
  </si>
  <si>
    <t>ค่าซ่อมแซมรถยนต์ ย 0224 นม</t>
  </si>
  <si>
    <t>ร้านแจ๊คไดนาโม เสนอ 1,110.- บาท</t>
  </si>
  <si>
    <t>ค่าซ่อมรถ ท-0788 นม</t>
  </si>
  <si>
    <t>อู่ช่างไต๋ เสนอ 3,000.- บาท</t>
  </si>
  <si>
    <t>17 สค.61</t>
  </si>
  <si>
    <t>ค่าซ่อมรถ งขร 787 นม</t>
  </si>
  <si>
    <t>อู่ช่างไต๋ เสนอ 500.- บาท</t>
  </si>
  <si>
    <t>ร้าน ช.วันชัยการช่างวัสดุ ตกลง 600.- บาท</t>
  </si>
  <si>
    <t>ร้านแจ๊คไดนาโม ตกลง 1,110.- บาท</t>
  </si>
  <si>
    <t>อู่ช่างไต๋ ตกลง 3,000.- บาท</t>
  </si>
  <si>
    <t>อู่ช่างไต๋ ตกลง 500.- บาท</t>
  </si>
  <si>
    <t>ค่าซ่อมแซม รถยนต์ ถว 3675 กทม</t>
  </si>
  <si>
    <t>ร้านศุภสิทธิยางยนต์ เสนอ 1,720.- บาท</t>
  </si>
  <si>
    <t>11 สต.61</t>
  </si>
  <si>
    <t>ร้านเสรีวิทยาภัณฑ์ ตกลง 690.- บาท</t>
  </si>
  <si>
    <t>อู่นาวาเจริญยนต์ ตกลง 1,150.- บาท</t>
  </si>
  <si>
    <t>ร้านไวนิล อินเทอร์ไพรส์ ตกลง 850.- บาท</t>
  </si>
  <si>
    <t>อู่เต๋าออโต้เซอร์วิส ตกลง 9,800.- บาท</t>
  </si>
  <si>
    <t>นิรันดร์ยนต์ 2 แผนกอะไหล่ ตกลง 220.- บาท</t>
  </si>
  <si>
    <t>ร้านนทีพาณิชย์ ตกลง 50- บาท</t>
  </si>
  <si>
    <t>ร้านวัลงาม ตกลง 545.- บาท</t>
  </si>
  <si>
    <t>หจก.ดู คอมพิวเตอร์ ตกลง 500.- บาท</t>
  </si>
  <si>
    <t>ร้านนทีพาณิชย์ ตกลง 100- บาท</t>
  </si>
  <si>
    <t>ร้าน ก.ไพบูลย์พานิชย์ ตกลง 100.- บาท</t>
  </si>
  <si>
    <t>ร้านนทีพาณิชย์ ตกลง 60- บาท</t>
  </si>
  <si>
    <t>ร้านโกบะ ตกลง 8,500.- บาท</t>
  </si>
  <si>
    <t>ร้านผลไวป้ายไวนิล (ขุนหาญ) ตกลง 400.- บาท</t>
  </si>
  <si>
    <t>ร้านธนากิจ ตกลง 700.- บาท</t>
  </si>
  <si>
    <t>ร้านธนากิจ ตกลง 220.- บาท</t>
  </si>
  <si>
    <t>14 สค.61</t>
  </si>
  <si>
    <t>ร้านน้ำยืนยางพารา สาขา 2 ช่องเม็ก เสนอ 160.- บาท</t>
  </si>
  <si>
    <t>ร้านน้ำยืนยางพารา สาขา 2 ช่องเม็ก เสนอ 60- บาท</t>
  </si>
  <si>
    <t>13 สค.61</t>
  </si>
  <si>
    <t>ร้านน้ำยืนยางพารา สาขา 2 ช่องเม็ก เสนอ 320- บาท</t>
  </si>
  <si>
    <t>ร้านน้ำยืนยางพารา สาขา 2 ช่องเม็ก เสนอ 350.- บาท</t>
  </si>
  <si>
    <t>บริษัท สีแสง กรุ๊ป จำกัด เสนอ 8,700.00 บาท</t>
  </si>
  <si>
    <t>18 สค.61</t>
  </si>
  <si>
    <t>ร้านแจ๊คไดนาโม เสนอ 3,480.- บาท</t>
  </si>
  <si>
    <t>บริษัท เอก-ชัย ดีสทรีบิวชั่น ซิสเทม จำกัด</t>
  </si>
  <si>
    <t>หจก.โชคอารีย์สเตชั่นเนอร์รี่ เสนอ 240.- บาท</t>
  </si>
  <si>
    <t>22 สค.61</t>
  </si>
  <si>
    <t>ค่าซ่อมรถไถฟาร์มแทกเตอร์ L2808</t>
  </si>
  <si>
    <t>ร้าน ส.วัฒนาอะไหล่ เสนอ 2,280.- บาท</t>
  </si>
  <si>
    <t xml:space="preserve">ค่าซ่อมโรงเก็บน้ำยางพารา </t>
  </si>
  <si>
    <t>ร้านน้ำยืนยางพารา สาขา 2 ช่องเม็ก เสนอ 800- บาท</t>
  </si>
  <si>
    <t>ค่าซ่อมคอมพิวเตอร์</t>
  </si>
  <si>
    <t>ร้านซํนไซน์ คอมพิวเตอร์ เสนอ 2,900.- บาท</t>
  </si>
  <si>
    <t xml:space="preserve">ค่าเครื่องเขียนแบบพิมพ์ </t>
  </si>
  <si>
    <t>หจก.โชคอารีย์สเตชั่นเนอร์รี่ เสนอ 664.- บาท</t>
  </si>
  <si>
    <t>บิ๊กซีซูเปอร์เซ็นเตอร์ บมจ. เสนอ 297.20 บาท</t>
  </si>
  <si>
    <t>ร้านน้ำยืนยางพารา สาขา 2 ช่องเม็ก เสนอ 90.- บาท</t>
  </si>
  <si>
    <t>หจก.โชคอารีย์สเตชั่นเนอร์รี่ เสนอ 1,465.- บาท</t>
  </si>
  <si>
    <t>ร้านซํนไซน์ คอมพิวเตอร์ เสนอ 1,100.- บาท</t>
  </si>
  <si>
    <t>ร้านศุภสิทธิยางยนต์ ตกลง 1,720.- บาท</t>
  </si>
  <si>
    <t>ร้านซํนไซน์ คอมพิวเตอร์  ตกลง  1,100.- บาท</t>
  </si>
  <si>
    <t>ร้านน้ำยืนยางพารา สาขา 2 ช่องเม็ก  ตกลง  160.- บาท</t>
  </si>
  <si>
    <t>ร้านน้ำยืนยางพารา สาขา 2 ช่องเม็ก ตกลง   60- บาท</t>
  </si>
  <si>
    <t>ร้านน้ำยืนยางพารา สาขา 2 ช่องเม็ก ตกลง  320- บาท</t>
  </si>
  <si>
    <t>ร้านน้ำยืนยางพารา สาขา 2 ช่องเม็ก  ตกลง  350.- บาท</t>
  </si>
  <si>
    <t>บริษัท สีแสง กรุ๊ป จำกัด ตกลง  8,700.00 บาท</t>
  </si>
  <si>
    <t>ร้านแจ๊คไดนาโม  ตกลง  3,480.- บาท</t>
  </si>
  <si>
    <t>บริษัท เอก-ชัย ดีสทรีบิวชั่น ซิสเทม จำกัด ตกลง 2,327.10 บาท</t>
  </si>
  <si>
    <t>หจก.โชคอารีย์สเตชั่นเนอร์รี่ ตกลง   240.- บาท</t>
  </si>
  <si>
    <t>ร้าน ส.วัฒนาอะไหล่  ตกลง อ 2,280.- บาท</t>
  </si>
  <si>
    <t>ร้านน้ำยืนยางพารา สาขา 2 ช่องเม็ก  ตกลง 800- บาท</t>
  </si>
  <si>
    <t>ร้านซํนไซน์ คอมพิวเตอร์  ตกลง  2,900.- บาท</t>
  </si>
  <si>
    <t>หจก.โชคอารีย์สเตชั่นเนอร์รี่ ตกลง   664.- บาท</t>
  </si>
  <si>
    <t>บิ๊กซีซูเปอร์เซ็นเตอร์ บมจ. ตกลง   297.20 บาท</t>
  </si>
  <si>
    <t>ร้านน้ำยืนยางพารา สาขา 2 ช่องเม็ก  ตกลง  90.- บาท</t>
  </si>
  <si>
    <t>หจก.โชคอารีย์สเตชั่นเนอร์รี่  ตกลง 1,465.- บาท</t>
  </si>
  <si>
    <t>ค่าซ่อมแซมบ้านพักพนักงาน</t>
  </si>
  <si>
    <t>หจก.เขื่องในวัสดุ เสนอ 410.- บาท</t>
  </si>
  <si>
    <t>23 สค.61</t>
  </si>
  <si>
    <t>ร้านวิชัยการไฟฟ้า เสนอ 2,800.- บาท</t>
  </si>
  <si>
    <t>24 สค.61</t>
  </si>
  <si>
    <t>หจก.เขื่องในวัสดุ ตกลง 410.- บาท</t>
  </si>
  <si>
    <t>ร้านวิชัยการไฟฟ้า ตกลง 2,800.- บาท</t>
  </si>
  <si>
    <t>บริษัทดูโฮม จำกัด (มหาฃน) เสนอ 854.21 บาท</t>
  </si>
  <si>
    <t>บริษัทดูโฮม จำกัด (มหาฃน) เสนอ 928.97 บาท</t>
  </si>
  <si>
    <t>บริษัทดูโฮม จำกัด (มหาฃน) ตกลง 854.21 บาท</t>
  </si>
  <si>
    <t>บริษัทดูโฮม จำกัด (มหาฃน) ตกลง 928.97 บาท</t>
  </si>
  <si>
    <t>ค่าซ่อมแซมเครื่องตัดหญ้า</t>
  </si>
  <si>
    <t>อู่ช่างโจ เสนอ 420.- บาท</t>
  </si>
  <si>
    <t>16 สค.61</t>
  </si>
  <si>
    <t>ค่าซ่อมแซมรถบรรทุก 82-8596 อบ</t>
  </si>
  <si>
    <t>อู่เต๋าออโต้เซอร์วิส เสนอ 2,350.- บาท</t>
  </si>
  <si>
    <t>ร้านไอที.อินเตอร์เน็ต เสนอ 280.- บาท</t>
  </si>
  <si>
    <t>ร้าน ก.ไพบูลย์พานิชย์ เสนอ 480.- บาท</t>
  </si>
  <si>
    <t>ร้านนทีพาณิชย์ เสนอ 420- บาท</t>
  </si>
  <si>
    <t>ร้าน ก.ไพบูลย์พานิชย์ เสนอ 200.- บาท</t>
  </si>
  <si>
    <t>25 สค.61</t>
  </si>
  <si>
    <t>ร้านนทีพาณิชย์ เสนอ 158- บาท</t>
  </si>
  <si>
    <t>ร้านนทีพาณิชย์ เสนอ 120- บาท</t>
  </si>
  <si>
    <t>อู่ช่างโจ ตกลง 420.- บาท</t>
  </si>
  <si>
    <t>ร้านนทีพาณิชย์  ตกลง  50- บาท</t>
  </si>
  <si>
    <t>ร้านนทีพาณิชย์ ตกลง   120- บาท</t>
  </si>
  <si>
    <t>ร้านนทีพาณิชย์  ตกลง  158- บาท</t>
  </si>
  <si>
    <t>ร้าน ก.ไพบูลย์พานิชย์  ตกลง  200.- บาท</t>
  </si>
  <si>
    <t>ร้าน ก.ไพบูลย์พานิชย์  ตกลง  480.- บาท</t>
  </si>
  <si>
    <t>ร้านนทีพาณิชย์  ตกลง  420- บาท</t>
  </si>
  <si>
    <t xml:space="preserve">ร้านไอที.อินเตอร์เน็ต ตกลง  </t>
  </si>
  <si>
    <t>อู่เต๋าออโต้เซอร์วิส  ตกลง 2,350.- บาท</t>
  </si>
  <si>
    <t>ค่าซ่อมแซมเครื่องตัดหญ้า 0714877</t>
  </si>
  <si>
    <t>ร้านสมมอเตอร์ เสนอ 250.- บาท</t>
  </si>
  <si>
    <t>นายอำนาจ สังคะโห เสนอ 1,000.- บาท</t>
  </si>
  <si>
    <t>หจก.รังสิตคอมพิวเตอร์ แอนด์เทคโนโลยี เสนอ 1,100.-</t>
  </si>
  <si>
    <t>ร้าน จ.รุ่งเรือง เสนอ 115.- บาท</t>
  </si>
  <si>
    <t>ค่าซ่อมแซมรถไถฟาร์มแทรกเตอร์</t>
  </si>
  <si>
    <t>ศักดิ์สิทธิ์การยาง เสนอ 350.- บาท</t>
  </si>
  <si>
    <t>บ.สยามแม็กโครจำกัด เสนอ 957.- บาท</t>
  </si>
  <si>
    <t>บ.ซีคาร์ซี ไทวัสดุจำกัด เสนอ 380.- บาท</t>
  </si>
  <si>
    <t>ค่าอุปกรณ์การผลิต</t>
  </si>
  <si>
    <t>บ.ซีคาร์ซี ไทวัสดุจำกัด เสนอ 1,260.- บาท</t>
  </si>
  <si>
    <t>นายชุมพล รูปงาม เสนอ 1,000.- บาท</t>
  </si>
  <si>
    <t>28 สค.61</t>
  </si>
  <si>
    <t>ค่าซ่อมแซมรถยนต์ บจ 4472 นม</t>
  </si>
  <si>
    <t>ร้าน อาดเจริญยนต์ เสนอ 27,500.- บาท</t>
  </si>
  <si>
    <t>31 สค.61</t>
  </si>
  <si>
    <t>หจก.เมืองอาร์ต เสนอ 1,380.- บาท</t>
  </si>
  <si>
    <t>หจก.เมืองอาร์ต เสนอ 1,800.- บาท</t>
  </si>
  <si>
    <t>บ.สยามแม็กโครจำกัด เสนอ 220.- บาท</t>
  </si>
  <si>
    <t>หจก.รังสิตคอมพิวเตอร์ แอนด์เทคโนโลยี เสนอ 1,105.-</t>
  </si>
  <si>
    <t>หจก.รังสิตคอมพิวเตอร์ แอนด์เทคโนโลยี เสนอ 2,060.-</t>
  </si>
  <si>
    <t>ค่าซ่อมแซมรถบรรทุก 82-7403 อบ.</t>
  </si>
  <si>
    <t>อาทิตย์ออโต้เซอร์วิส เสนอ 9,960.- บาท</t>
  </si>
  <si>
    <t>ค่าซ่อมแซมเครื่องชั่ง</t>
  </si>
  <si>
    <t>บ.สยามเครื่องชั่งแอนด์ซิสเต็มจำกัด เสนอ 5,500.-</t>
  </si>
  <si>
    <t>ค่าซ่อมแซมเครื่องปั้มน้ำ(ไฟฟ้า)</t>
  </si>
  <si>
    <t>อู่มนเทียร เสนอ 800.- บาท</t>
  </si>
  <si>
    <t>ร้านสงวนวัสดุ เสนอ 462.- บาท</t>
  </si>
  <si>
    <t>27 สค.61</t>
  </si>
  <si>
    <t>บ.สยามเครื่องชั่งแอนด์ซิสเต็มจำกัด ตกลง 5,500.-</t>
  </si>
  <si>
    <t>อู่มนเทียร ตกลง 800.- บาท</t>
  </si>
  <si>
    <t>ร้านสงวนวัสดุ ตกลง 462.- บาท</t>
  </si>
  <si>
    <t>ร้านสมมอเตอร์ ตกลง 250.- บาท</t>
  </si>
  <si>
    <t>นายอำนาจ สังคะโห ตกลง 1,000.- บาท</t>
  </si>
  <si>
    <t>หจก.รังสิตคอมพิวเตอร์ แอนด์เทคโนโลยี ตกลง 1,100.-</t>
  </si>
  <si>
    <t>ร้าน จ.รุ่งเรือง ตกลง 115.- บาท</t>
  </si>
  <si>
    <t>ศักดิ์สิทธิ์การยาง ตกลง 350.- บาท</t>
  </si>
  <si>
    <t>บ.สยามแม็กโครจำกัด ตกลง 957.- บาท</t>
  </si>
  <si>
    <t>บ.ซีคาร์ซี ไทวัสดุจำกัด ตกลง 380.- บาท</t>
  </si>
  <si>
    <t>บ.ซีคาร์ซี ไทวัสดุจำกัด ตกลง 1,260.- บาท</t>
  </si>
  <si>
    <t>นายชุมพล รูปงาม ตกลง 1,000.- บาท</t>
  </si>
  <si>
    <t>ร้าน อาดเจริญยนต์ ตกลง 27,500.- บาท</t>
  </si>
  <si>
    <t>หจก.เมืองอาร์ต ตกลง 1,380.- บาท</t>
  </si>
  <si>
    <t>หจก.เมืองอาร์ต ตกลง 1,800.- บาท</t>
  </si>
  <si>
    <t>บ.สยามแม็กโครจำกัด ตกลง 220.- บาท</t>
  </si>
  <si>
    <t>หจก.รังสิตคอมพิวเตอร์ แอนด์เทคโนโลยี ตกลง 1,105.-</t>
  </si>
  <si>
    <t>หจก.รังสิตคอมพิวเตอร์ แอนด์เทคโนโลยี ตกลง 2,060.-</t>
  </si>
  <si>
    <t>อาทิตย์ออโต้เซอร์วิส ตกลง 9,960.- บาท</t>
  </si>
  <si>
    <t>วันที่ 30   กันยายน 2561</t>
  </si>
  <si>
    <t>ร้านทรายพาณิชย์ เสนอ 520.- บาท</t>
  </si>
  <si>
    <t>16 กย.61</t>
  </si>
  <si>
    <t>ร้านซันไซน์ คอมพิวเตอร์ เสนอ 1,275.- บาท</t>
  </si>
  <si>
    <t>21 กย.61</t>
  </si>
  <si>
    <t>ค่าซ่อมแซมทรัพย์สิน (คอมพิวเตอร์)</t>
  </si>
  <si>
    <t>ร้านซันไซน์ คอมพิวเตอร์ เสนอ 2,900.- บาท</t>
  </si>
  <si>
    <t>ค่าซ่อมแซมทรัพย์สิน (สำนักงาน)</t>
  </si>
  <si>
    <t>ร้านน้ำยืนยางพารา สาขา2 ช่องเม็ก เสนอ 165.- บาท</t>
  </si>
  <si>
    <t>18 กย.61</t>
  </si>
  <si>
    <t>ร้านน้ำยืนยางพารา สาขา2 ช่องเม็ก เสนอ 270.- บาท</t>
  </si>
  <si>
    <t>26 กย.61</t>
  </si>
  <si>
    <t>ร้านทรายพาณิชย์ ตกลง 520.- บาท</t>
  </si>
  <si>
    <t>ร้านซันไซน์ คอมพิวเตอร์ ตกลง 1,275.- บาท</t>
  </si>
  <si>
    <t>ร้านซันไซน์ คอมพิวเตอร์ ตกลง 2,900.- บาท</t>
  </si>
  <si>
    <t>ร้านน้ำยืนยางพารา สาขา2 ช่องเม็ก ตกลง 165.- บาท</t>
  </si>
  <si>
    <t>ร้านน้ำยืนยางพารา สาขา2 ช่องเม็ก ตกลง 270.- บาท</t>
  </si>
  <si>
    <t>ค่าซ่อมรถ งขร - 787 นม</t>
  </si>
  <si>
    <t>อู่ช่างไต๋ เสนอ 460.- บาท</t>
  </si>
  <si>
    <t>10 กย.61</t>
  </si>
  <si>
    <t>ค่าซ่อมแซม โรงแก็บน้ำยางพารา</t>
  </si>
  <si>
    <t>ร้านน้ำยืนยางพารา สาขา2 ช่องเม็ก เสนอ 2,000.- บาท</t>
  </si>
  <si>
    <t>7 กย.61</t>
  </si>
  <si>
    <t>อู่ช่างไต๋ เสนอ 100.- บาท</t>
  </si>
  <si>
    <t>9 กย.61</t>
  </si>
  <si>
    <t>ร้านซันไซน์ คอมพิวเตอร์ เสนอ 1,300.- บาท</t>
  </si>
  <si>
    <t>12 กย.61</t>
  </si>
  <si>
    <t>ร้านน้ำยืนยางพารา สาขา2 ช่องเม็ก เสนอ 8,000.- บาท</t>
  </si>
  <si>
    <t>17 กย.61</t>
  </si>
  <si>
    <t>ร้านน้ำยืนยางพารา สาขา2 ช่องเม็ก เสนอ 5,000.- บาท</t>
  </si>
  <si>
    <t>24 กย.61</t>
  </si>
  <si>
    <t>อู่ช่างไต๋ ตกลง 460.- บาท</t>
  </si>
  <si>
    <t>ร้านน้ำยืนยางพารา สาขา2 ช่องเม็ก ตกลง 2,000.- บาท</t>
  </si>
  <si>
    <t>อู่ช่างไต๋ ตกลง 100.- บาท</t>
  </si>
  <si>
    <t>ร้านซันไซน์ คอมพิวเตอร์ ตกลง 1,300.- บาท</t>
  </si>
  <si>
    <t>ร้านน้ำยืนยางพารา สาขา2 ช่องเม็ก ตกลง 8,000.- บาท</t>
  </si>
  <si>
    <t>ร้านน้ำยืนยางพารา สาขา2 ช่องเม็ก ตกลง 5,000.- บาท</t>
  </si>
  <si>
    <t>20 กย.61</t>
  </si>
  <si>
    <t>22 กย.61</t>
  </si>
  <si>
    <t>23 กย.61</t>
  </si>
  <si>
    <t>บริษัท แอดไวซ์ ขุนหาญ เสนอ 269.- บาท</t>
  </si>
  <si>
    <t>บริษัท แอดไวซ์ ขุนหาญ เสนอ 610.- บาท</t>
  </si>
  <si>
    <t>บริษัท แอดไวซ์ ขุนหาญ เสนอ 420.- บาท</t>
  </si>
  <si>
    <t>ร้านน้ำฟ้าพันธ์ไม้ เสนอ 525.- บาท</t>
  </si>
  <si>
    <t>18 กย.51</t>
  </si>
  <si>
    <t xml:space="preserve">ค่าซ่อมแซมรถไถคูโบต้า  L2808 </t>
  </si>
  <si>
    <t>โรงกลึงธวัช เสนอ 1,580.- บาท</t>
  </si>
  <si>
    <t>โรงกลึงธวัช เสนอ 150.- บาท</t>
  </si>
  <si>
    <t>บริษัท แอดไวซ์ ขุนหาญ ตกลง 269.- บาท</t>
  </si>
  <si>
    <t>บริษัท แอดไวซ์ ขุนหาญ ตกลง 610.- บาท</t>
  </si>
  <si>
    <t>บริษัท แอดไวซ์ ขุนหาญ ตกลง 420.- บาท</t>
  </si>
  <si>
    <t>ร้านน้ำฟ้าพันธ์ไม้ ตกง 525.- บาท</t>
  </si>
  <si>
    <t>โรงกลึงธวัช ตกลง 1,580.- บาท</t>
  </si>
  <si>
    <t>โรงกลึงธวัช ตกลง 150.- บาท</t>
  </si>
  <si>
    <t>ค่าใฃ้จ่ายเบ็ดเตล็ด</t>
  </si>
  <si>
    <t>นายนพพร พรหมดี เสนอ 300.- บาท</t>
  </si>
  <si>
    <t>ร้านสวนส้มยางพารา เสนอ 1,300.- บาท</t>
  </si>
  <si>
    <t>นายนพพร พรหมดี ตกลง 300.- บาท</t>
  </si>
  <si>
    <t>ร้านสวนส้มยางพารา ตกลง 1,300.- บาท</t>
  </si>
  <si>
    <t xml:space="preserve">ค่าซ่อมแซมรถยนต์ 82-7413 อบ </t>
  </si>
  <si>
    <t>อู่มนเทียรการช่าง เสนอ 5,900.- บาท</t>
  </si>
  <si>
    <t>5 กย.61</t>
  </si>
  <si>
    <t>ร้านราชาทรัพย์ เสนอ 1,355.- บาท</t>
  </si>
  <si>
    <t>ร้านดีเอสก๊อปปี้&amp;คอมพิวเตอร์ เสนอ 1,400.- บาท</t>
  </si>
  <si>
    <t>11 กย.61</t>
  </si>
  <si>
    <t>อู่มนเทียรการช่าง เสนอ 8,390.- บาท</t>
  </si>
  <si>
    <t>ค่าซ่อมแซมรถยนต์ 82-7485 อบ</t>
  </si>
  <si>
    <t>ร้านสงวนวงค์วัสดุ เสนอ 350.- บาท</t>
  </si>
  <si>
    <t>ร้านสงวนวงค์วัสดุ เสนอ 150.- บาท</t>
  </si>
  <si>
    <t>อู่มนเทียรการช่าง เสนอ 6,080.- บาท</t>
  </si>
  <si>
    <t>ค่าใช้จ่ายเบ็ดเตล็ก</t>
  </si>
  <si>
    <t>อู่มนเทียรการช่าง เสนอ 1,220.- บาท</t>
  </si>
  <si>
    <t>ร้านสงวนวงค์วัสดุ เสนอ 1,330.- บาท</t>
  </si>
  <si>
    <t>ค่าซ่อมแซมสลิงใส้เหล็ก</t>
  </si>
  <si>
    <t>อู่มนเทียรการช่าง ตกลง 5,900.- บาท</t>
  </si>
  <si>
    <t>ร้านราชาทรัพย์ ตกลง 1,355.- บาท</t>
  </si>
  <si>
    <t>ร้านดีเอสก๊อปปี้&amp;คอมพิวเตอร์ ตกลง 1,400.- บาท</t>
  </si>
  <si>
    <t>อู่มนเทียรการช่าง ตกลง 8,390.- บาท</t>
  </si>
  <si>
    <t>ร้านสงวนวงค์วัสดุ ตกลง 350.- บาท</t>
  </si>
  <si>
    <t>ร้านสงวนวงค์วัสดุ ตกลง 150.- บาท</t>
  </si>
  <si>
    <t>อู่มนเทียรการช่าง ตกลง 6,080.- บาท</t>
  </si>
  <si>
    <t>อู่มนเทียรการช่าง ตกลง 1,220.- บาท</t>
  </si>
  <si>
    <t>ร้านสงวนวงค์วัสดุ ตกลง 1,330.- บาท</t>
  </si>
  <si>
    <t>อู่ช่างแดง เสนอ 2,820.- บาท</t>
  </si>
  <si>
    <t>ร้านมิตรไทยวัสดุ เสนอ 4,793.- บาท</t>
  </si>
  <si>
    <t>4 กย.61</t>
  </si>
  <si>
    <t>ร้านมิตรไทยวัสดุ เสนอ 4,162.- บาท</t>
  </si>
  <si>
    <t>ร้านอิสราภรณ์ปรินติ้ง เสนอ 250.- บาท</t>
  </si>
  <si>
    <t>ร้านก๊อปปี้&amp;คอมพิวเตอร์ เสนอ 650.- บาท</t>
  </si>
  <si>
    <t>13 กย.61</t>
  </si>
  <si>
    <t>โรงกลึงธวัช เสนอ 200.- บาท</t>
  </si>
  <si>
    <t>29 กย.61</t>
  </si>
  <si>
    <t>14 กย.61</t>
  </si>
  <si>
    <t>ร้านน้ำฟ้าพันธ์ไม้ เสนอ 715.- บาท</t>
  </si>
  <si>
    <t>อู่ช่างแดง ตกลง 2,820.- บาท</t>
  </si>
  <si>
    <t>ร้านมิตรไทยวัสดุ ตกลง 4,793.- บาท</t>
  </si>
  <si>
    <t>ร้านมิตรไทยวัสดุ ตกลง 4,162.- บาท</t>
  </si>
  <si>
    <t>ร้านอิสราภรณ์ปรินติ้ง ตกลง 250.- บาท</t>
  </si>
  <si>
    <t>ร้านก๊อปปี้&amp;คอมพิวเตอร์ ตกลง 650.- บาท</t>
  </si>
  <si>
    <t>โรงกลึงธวัช ตกลง 200.- บาท</t>
  </si>
  <si>
    <t>ร้านน้ำฟ้าพันธ์ไม้ ตกลง 715.- บาท</t>
  </si>
  <si>
    <t>ค่าซ่อมแซมรถยนต์ ผข 1963 นม</t>
  </si>
  <si>
    <t>อู่นาวาเจริญยนต์ เสนอ 3,450.- บาท</t>
  </si>
  <si>
    <t>ร้านเสรีวิทยา เสนอ 120.- บาท</t>
  </si>
  <si>
    <t>25 กย.61</t>
  </si>
  <si>
    <t>อู่นาวาเจริญยนต์ ตกลง 3,450.- บาท</t>
  </si>
  <si>
    <t>ร้านเสรีวิทยา ตกลง 120.- บาท</t>
  </si>
  <si>
    <t>ค่าซ่อมเครื่องปริ้นเตอร์</t>
  </si>
  <si>
    <t>หจก.รังสิตคอมพิวเตอร์ เสนอ 489.- บาท</t>
  </si>
  <si>
    <t>หจก.รังสิตคอมพิวเตอร์ เสนอ 321.- บาท</t>
  </si>
  <si>
    <t>3 กย.61</t>
  </si>
  <si>
    <t>บริษัท ซีคาร์ซีไทวัสดุ เสนอ 238.- บาท</t>
  </si>
  <si>
    <t>บริษัท ยูนิตี้ ไอที ซิสเต็ม จำกัด เสนอ 550.- บาท</t>
  </si>
  <si>
    <t>โรงพิมพ์มุกดาหาร เสนอ 550.- บาท</t>
  </si>
  <si>
    <t>บริษัท ซีคาร์ซีไทวัสดุ เสนอ 1,590.- บาท</t>
  </si>
  <si>
    <t>ร้าน วี.เอส.บุ๊ก เซ็นเตอร์ เสนอ 280.- บาท</t>
  </si>
  <si>
    <t>ร้านวัฒนาภัณฑ์ เสนอ 871.- บาท</t>
  </si>
  <si>
    <t>หจก.เมืองอาร์ต เสนอ 600.- บาท</t>
  </si>
  <si>
    <t>ค่าซ่อมรถไถฟาร์มแทกเตอร์</t>
  </si>
  <si>
    <t>ร้านศักดิ์สิทธิ์การฃ่าง เสนอ 500.- บาท</t>
  </si>
  <si>
    <t>ร้านอุปกรณ์อะไหล่ ตกลง 5,500.- บาท</t>
  </si>
  <si>
    <t>ร้านอุปกรณ์อะไหล่ เสนอ 5,500.- บาท</t>
  </si>
  <si>
    <t>ค่าซ่อมรถยนต์ ผจ 726 อบ.</t>
  </si>
  <si>
    <t>อู่เต๋าเซอร์วิส เสนอ 3,330.- บาท</t>
  </si>
  <si>
    <t>ค่าซ่อมรถบรรทุก 82-8596 อบ.</t>
  </si>
  <si>
    <t>ร้าน ท.อุบลยางไทย เสนอ 1,430.- บาท</t>
  </si>
  <si>
    <t>ค่าซ่อมรถไถฟาร์มแทรคเตอร์ L2808</t>
  </si>
  <si>
    <t>ค่าซ่อมรถไถฟาร์มแทรคเตอร์</t>
  </si>
  <si>
    <t>อู่ตระการแทรคเตอร์ เสนอ 720.- บาท</t>
  </si>
  <si>
    <t>ร้าน ก.ไพบูลย์พานิชย์ เสนอ 144.- บาท</t>
  </si>
  <si>
    <t>ร้าน นทีพาณิชย์ เสนอ 80.- บาท</t>
  </si>
  <si>
    <t>ร้าน ก.ไพบูลย์พานิชย์ เสนอ 6,320.- บาท</t>
  </si>
  <si>
    <t>ร้านเอกสิทธิ์ไวนิล เสนอ 600.- บาท</t>
  </si>
  <si>
    <t>ร้านเจริญวัสดุชายเป้า เสนอ 530.- บาท</t>
  </si>
  <si>
    <t>ร้าน นทีพาณิชย์ เสนอ 95.- บาท</t>
  </si>
  <si>
    <t>6 กย.61</t>
  </si>
  <si>
    <t>ร้าน นทีพาณิชย์ เสนอ 60.- บาท</t>
  </si>
  <si>
    <t>อู่เต๋าเซอร์วิส ตกง 3,330.- บาท</t>
  </si>
  <si>
    <t>ร้าน ท.อุบลยางไทย ตกลง 1,430.- บาท</t>
  </si>
  <si>
    <t>อู่เต๋าเซอร์วิส ตกลง 3,330.- บาท</t>
  </si>
  <si>
    <t>อู่ตระการแทรคเตอร์ ตกลง 720.- บาท</t>
  </si>
  <si>
    <t>ร้าน ก.ไพบูลย์พานิชย์ ตกลง 144.- บาท</t>
  </si>
  <si>
    <t>ร้าน นทีพาณิชย์ ตกลง 80.- บาท</t>
  </si>
  <si>
    <t>ร้าน ก.ไพบูลย์พานิชย์ ตกลง 6,320.- บาท</t>
  </si>
  <si>
    <t>ร้านเอกสิทธิ์ไวนิล ตกลง 600.- บาท</t>
  </si>
  <si>
    <t>ร้านเจริญวัสดุชายเป้า ตกลง 530.- บาท</t>
  </si>
  <si>
    <t>ร้าน นทีพาณิชย์ ตกลง 95.- บาท</t>
  </si>
  <si>
    <t>ร้าน นทีพาณิชย์ ตกง 60.- บาท</t>
  </si>
  <si>
    <t>หจก.รังสิตคอมพิวเตอร์ ตกลง 489.- บาท</t>
  </si>
  <si>
    <t>หจก.รังสิตคอมพิวเตอร์ ตกลง 321.- บาท</t>
  </si>
  <si>
    <t>บริษัท ซีคาร์ซีไทวัสดุ ตกลง 238.- บาท</t>
  </si>
  <si>
    <t>บริษัท ยูนิตี้ ไอที ซิสเต็ม จำกัด ตกลง 550.- บาท</t>
  </si>
  <si>
    <t>โรงพิมพ์มุกดาหาร ตกลง 550.- บาท</t>
  </si>
  <si>
    <t>บริษัท ซีคาร์ซีไทวัสดุ ตกลง 1,590.- บาท</t>
  </si>
  <si>
    <t>ร้าน วี.เอส.บุ๊ก เซ็นเตอร์ ตกลง 280.- บาท</t>
  </si>
  <si>
    <t>ร้านวัฒนาภัณฑ์ ตกลง 871.- บาท</t>
  </si>
  <si>
    <t>หจก.เมืองอาร์ต ตกลง 600.- บาท</t>
  </si>
  <si>
    <t>ร้านศักดิ์สิทธิ์การฃ่าง ตกลง 500.- บาท</t>
  </si>
  <si>
    <t>ค่าซ่อมรถยนต์ 82-7485 อบ</t>
  </si>
  <si>
    <t>อู่มนเทียรการช่าง เสนอ 3,020.- บาท</t>
  </si>
  <si>
    <t>3 ตค.61</t>
  </si>
  <si>
    <t>บ.ซีอาร์ซี ไทวัสดุ จำกัด เสนอ 3,586.- บาท</t>
  </si>
  <si>
    <t>4 ตค.61</t>
  </si>
  <si>
    <t>ค่าวัสดุอุปกรณ์</t>
  </si>
  <si>
    <t>บ.ซีอาร์ซี ไทวัสดุ จำกัด เสนอ 1,442.- บาท</t>
  </si>
  <si>
    <t>ค่าซ่อมแซมรถ ผฉ 2139 อบ.</t>
  </si>
  <si>
    <t>อู่มนเทียรการช่าง เสนอ 500.- บาท</t>
  </si>
  <si>
    <t>ร้านสงวนวงษ์วัสดุ เสนอ 1,365.- บาท</t>
  </si>
  <si>
    <t>6 ตค.61</t>
  </si>
  <si>
    <t>ค่าซ่อมรถแทรกเตอร์ล้อยาง L4508</t>
  </si>
  <si>
    <t>อู่มนเทียรการช่าง เสนอ 200.- บาท</t>
  </si>
  <si>
    <t>ร้านสงวนวงษ์วัสดุ เสนอ 704.- บาท</t>
  </si>
  <si>
    <t>7 ตค.61</t>
  </si>
  <si>
    <t>ร้านสาดสี-ดนตรี-ศิลป์ เสนอ 1,800.- บาท</t>
  </si>
  <si>
    <t>ทรัพย์สินต่ำกว่าเกณฑ์ (ปั้มหอยโข่ง)</t>
  </si>
  <si>
    <t>บ.ซีอาร์ซี ไทวัสดุ จำกัด เสนอ 2,990.- บาท</t>
  </si>
  <si>
    <t>ร้านโชคอนันต์ เสนอ 500.- บาท</t>
  </si>
  <si>
    <t>5 ตค.61</t>
  </si>
  <si>
    <t>อู่มนเทียรการช่าง เสนอ 9,410.- บาท</t>
  </si>
  <si>
    <t>16 ตค.61</t>
  </si>
  <si>
    <t>ค่าซ่อมแซมเลื่อยโซ่ยนต์ 2/9/12/36</t>
  </si>
  <si>
    <t>ร้านรวมกิจอะไหล่ เสนอ 4,090.- บาท</t>
  </si>
  <si>
    <t>17 ตค.61</t>
  </si>
  <si>
    <t>ร้านสุพรรณการยาง เสนอ 700.-บาท</t>
  </si>
  <si>
    <t>19 ตค.61</t>
  </si>
  <si>
    <t>ร้านลัคกี้เครื่องเขียน เสนอ 1,705.- บาท</t>
  </si>
  <si>
    <t>23 ตค.61</t>
  </si>
  <si>
    <t>ค่าซ่อมแซมรถ บจ 4472 นม</t>
  </si>
  <si>
    <t>ร้านอาดยานยนต์ เสนอ 27,500.- บาท</t>
  </si>
  <si>
    <t>ร้านสวนส้มยางพารา เสนอ 2,000.- บาท</t>
  </si>
  <si>
    <t>25 ตค.61</t>
  </si>
  <si>
    <t>ร้านไวนิลอินเทอร์ไพรส์ เสนอ 2,800.- บาท</t>
  </si>
  <si>
    <t>หจก.เขื่องในวัสดุ เสนอ 750.- บาท</t>
  </si>
  <si>
    <t>ร้านบัวศรีพัฒนา เสนอ 237.- บาท</t>
  </si>
  <si>
    <t>10 ตค.61</t>
  </si>
  <si>
    <t>ร้านวีเอส บุ๊คเซ็นเตอร์ เสนอ 285.- บาท</t>
  </si>
  <si>
    <t>15 ตค.61</t>
  </si>
  <si>
    <t>ค่าซ่อมแซมเคื่องปริ้นเตอร์</t>
  </si>
  <si>
    <t>ร้านเอชดี คอมพิวเตอร์ เสนอ 1,050.- บาท</t>
  </si>
  <si>
    <t>ค่าซ่อมรถ ผฃ 1963 นม</t>
  </si>
  <si>
    <t>อู่นาวาเจริญยนต์ เสนอ 3,140.- บาท</t>
  </si>
  <si>
    <t>ค่าซ่อมแซมเครื่องตัดหญ้าข้ออ่อน</t>
  </si>
  <si>
    <t>ร้าน ทู การช่าง เสนอ 2,500.- บาท</t>
  </si>
  <si>
    <t>ค่าซ่อมแซมเครื่องปั้มน้ำ</t>
  </si>
  <si>
    <t>ร้านคลีนิคไดนาโม เสนอ 350.- บาท</t>
  </si>
  <si>
    <t>12 ตค.61</t>
  </si>
  <si>
    <t>ค่าซ่อมแซมรถยนต์ ผจ 726 อบ</t>
  </si>
  <si>
    <t>อู่เต๋าออโต้เซอร์วิส เสนอ 4,265.- บาท</t>
  </si>
  <si>
    <t>22 ตค.61</t>
  </si>
  <si>
    <t>ค่าซ่อมแซมรถไถฟาร์มแทรคเตอร์ L2808</t>
  </si>
  <si>
    <t>ร้านตระการแทรกเตอร์ เสนอ 1,150.- บาท</t>
  </si>
  <si>
    <t>ร้านตระการแทรกเตอร์ เสนอ 1,208.- บาท</t>
  </si>
  <si>
    <t>ร้านตระการแทรกเตอร์ เสนอ 930.- บาท</t>
  </si>
  <si>
    <t>9 ตค.61</t>
  </si>
  <si>
    <t>ร้าน ท.อุบลยางไทย เสนอ 490.- บาท</t>
  </si>
  <si>
    <t>ร้าน ท.อุบลยางไทย เสนอ 250.- บาท</t>
  </si>
  <si>
    <t>11 ตค.61</t>
  </si>
  <si>
    <t>ร้าน ท.อุบลยางไทย เสนอ 100.- บาท</t>
  </si>
  <si>
    <t>ร้าน ไอที.อินเตอร์เน็ต เสนอ 300.- บาท</t>
  </si>
  <si>
    <t>8 ตค.61</t>
  </si>
  <si>
    <t>ร้านกนกวลี เสนอ 545.- บาท</t>
  </si>
  <si>
    <t xml:space="preserve">ค่าเบ็ดเตล็ด </t>
  </si>
  <si>
    <t>ร้าน ก.ไพบูลย์พานิชย์ เสนอ 555.- บาท</t>
  </si>
  <si>
    <t>ร้าน ก.ไพบูลย์พานิชย์ เสนอ 495.- บาท</t>
  </si>
  <si>
    <t>ร้าน นทีพาณิชย์ เสนอ 440.- บาท</t>
  </si>
  <si>
    <t>18 ตค.61</t>
  </si>
  <si>
    <t>ร้าน ก.ไพบูลย์พานิชย์ เสนอ 380.- บาท</t>
  </si>
  <si>
    <t>ร้าน นทีพาณิชย์ เสนอ 135- บาท</t>
  </si>
  <si>
    <t>ร้าน ก.ไพบูลย์พานิชย์ เสนอ 50.- บาท</t>
  </si>
  <si>
    <t>ร้านสวนส้มยางพารา เสนอ 1,000.- บาท</t>
  </si>
  <si>
    <t>ร้านสวนส้มยางพารา เสนอ 1,260.- บาท</t>
  </si>
  <si>
    <t>ร้านซันไชน์กรุ๊ป เสนอ 2,150.- บาท</t>
  </si>
  <si>
    <t>นายเชษฐา เสนารินทร์ เสนอ 1,200.- บาท</t>
  </si>
  <si>
    <t>ค่าซ่อมรถ ท 0788 นม</t>
  </si>
  <si>
    <t>อู่ช่างไต๋ เสนอ 1,820.- บาท</t>
  </si>
  <si>
    <t>อู่ช่างไต๋ เสนอ 1,150.- บาท</t>
  </si>
  <si>
    <t>ค่าซ่อมรถ ถว 3675 กทม</t>
  </si>
  <si>
    <t>ร้านอี๊ดไดนาโม เสนอ 2,600.- บาท</t>
  </si>
  <si>
    <t>บริษัทสยามแม็คโครจำกัด เสนอ 174.- บาท</t>
  </si>
  <si>
    <t>อู่หนุ่มยานยนต์ เสนอ 2,420.- บาท</t>
  </si>
  <si>
    <t>1 ตค.61</t>
  </si>
  <si>
    <t>ค่าซ่อมแซม แทร๊กเตอร์ล้อยางขนาดใหญ๋ ออ 4-30</t>
  </si>
  <si>
    <t>อู่ช่างไต๋ เสนอ 1,380.- บาท</t>
  </si>
  <si>
    <t>ค่าซ่อมแซม สำนักงาน</t>
  </si>
  <si>
    <t>ร้านน้ำยืนยางพารา สาขา 2ช่องเม็ก เสนอ 185.- บาท</t>
  </si>
  <si>
    <t>ร้านน้ำยืนยางพารา สาขา 2ช่องเม็ก เสนอ 1,405.- บาท</t>
  </si>
  <si>
    <t>ร้านน้ำยืนยางพารา สาขา 2ช่องเม็ก เสนอ 505.- บาท</t>
  </si>
  <si>
    <t>13 ตค.61</t>
  </si>
  <si>
    <t>ร้านซันไซน์ คอมพิวเตอร์ เสนอ 1,800.- บาท</t>
  </si>
  <si>
    <t>ร้านโบนัสบุคส์ เสนอ 990.- บาท</t>
  </si>
  <si>
    <t>ร้านซันไซน์ คอมพิวเตอร์ เสนอ 1,050.- บาท</t>
  </si>
  <si>
    <t>ร้านน้ำยืนยางพารา สาขา 2ช่องเม็ก เสนอ 2,287.- บาท</t>
  </si>
  <si>
    <t>ร้านโบนัสบุคส์ เสนอ 2,320.- บาท</t>
  </si>
  <si>
    <t>ร้านน้ำยืนยางพารา สาขา 2ช่องเม็ก เสนอ 1,240.- บาท</t>
  </si>
  <si>
    <t>26 ตค.61</t>
  </si>
  <si>
    <t>บริษัทสยามแม็คโครจำกัด เสนอ 1,577.- บาท</t>
  </si>
  <si>
    <t>ร้านจิงกะปูไอที เสนอ 300.- บาท</t>
  </si>
  <si>
    <t>ค่าซ่อมแซมรถไถ L2808</t>
  </si>
  <si>
    <t>ร้านทองพูลทรัพย์ เสนอ 9,400.- บาท</t>
  </si>
  <si>
    <t>ร้านศรีขุนหาญ เสนอ 8,250.- บาท</t>
  </si>
  <si>
    <t>ร้านอาดยานยนต์ ตกลง 27,500.- บาท</t>
  </si>
  <si>
    <t>ร้านสวนส้มยางพารา ตกลง 2,000.- บาท</t>
  </si>
  <si>
    <t>ร้านวีเอส บุ๊คเซ็นเตอร์ ตกลง 85.- บาท</t>
  </si>
  <si>
    <t>ร้านสวนส้มยางพารา ตกลง 1,000.- บาท</t>
  </si>
  <si>
    <t>ร้านสวนส้มยางพารา ตกลง 1,260.- บาท</t>
  </si>
  <si>
    <t>ร้านไวนิลอินเทอร์ไพรส์ ตกลง 2,800.- บาท</t>
  </si>
  <si>
    <t>หจก.เขื่องในวัสดุ ตกลง 750.- บาท</t>
  </si>
  <si>
    <t>ร้านบัวศรีพัฒนา ตกลง 237.- บาท</t>
  </si>
  <si>
    <t>ร้านเอชดี คอมพิวเตอร์ ตกลง 1,050.- บาท</t>
  </si>
  <si>
    <t>อู่นาวาเจริญยนต์ ตกลง 3,140.- บาท</t>
  </si>
  <si>
    <t>ร้าน ทู การช่าง ตกลง 2,500.- บาท</t>
  </si>
  <si>
    <t>ร้านอี๊ดไดนาโม ตกลง 2,600.- บาท</t>
  </si>
  <si>
    <t>บริษัทสยามแม็คโครจำกัด ตกลง 174.- บาท</t>
  </si>
  <si>
    <t>ร้านน้ำยืนยางพารา สาขา 2ช่องเม็ก ตกลง 185.- บาท</t>
  </si>
  <si>
    <t>อู่หนุ่มยานยนต์ ตกลง 2,420.- บาท</t>
  </si>
  <si>
    <t>อู่ช่างไต๋ ตกลง 1,380.- บาท</t>
  </si>
  <si>
    <t>ร้านน้ำยืนยางพารา สาขา 2 ช่องเม็ก ตกลง 1,405.- บาท</t>
  </si>
  <si>
    <t>ร้านน้ำยืนยางพารา สาขา 2ช่องเม็ก ตกลง 505.- บาท</t>
  </si>
  <si>
    <t>ร้านซันไซน์ คอมพิวเตอร์ ตกลง 1,800.- บาท</t>
  </si>
  <si>
    <t>ร้านโบนัสบุคส์ ตกลง 990.- บาท</t>
  </si>
  <si>
    <t>ร้านซันไซน์ คอมพิวเตอร์ ตกลง 1,050.- บาท</t>
  </si>
  <si>
    <t>ร้านน้ำยืนยางพารา สาขา 2ช่องเม็ก ตกลง 2,287.- บาท</t>
  </si>
  <si>
    <t>ร้านโบนัสบุคส์ ตกลง 2,320.- บาท</t>
  </si>
  <si>
    <t>ร้านน้ำยืนยางพารา สาขา 2ช่องเม็ก ตกลง 1,240.- บาท</t>
  </si>
  <si>
    <t>ร้านซันไชน์กรุ๊ป ตกลง 2,150.- บาท</t>
  </si>
  <si>
    <t>นายเชษฐา เสนารินทร์ ตกลง 1,200.- บาท</t>
  </si>
  <si>
    <t>อู่ช่างไต๋ ตกลง 1,820.- บาท</t>
  </si>
  <si>
    <t>อู่ช่างไต๋ ตกลง 1,150.- บาท</t>
  </si>
  <si>
    <t>ร้านคลีนิคไดนาโม ตกลง 350.- บาท</t>
  </si>
  <si>
    <t>อู่เต๋าออโต้เซอร์วิส ตกลง 4,265.- บาท</t>
  </si>
  <si>
    <t>ร้านตระการแทรกเตอร์ ตกลง 1,150.- บาท</t>
  </si>
  <si>
    <t>ร้านตระการแทรกเตอร์ ตกลง 1,208.- บาท</t>
  </si>
  <si>
    <t>ร้านตระการแทรกเตอร์ ตกลง 930.- บาท</t>
  </si>
  <si>
    <t>ร้าน ท.อุบลยางไทย ตกลง 490.- บาท</t>
  </si>
  <si>
    <t>ร้าน ท.อุบลยางไทย ตกลง 250.- บาท</t>
  </si>
  <si>
    <t>ร้าน ท.อุบลยางไทย ตกลง 100.- บาท</t>
  </si>
  <si>
    <t>ร้าน ไอที.อินเตอร์เน็ต ตกลง 300.- บาท</t>
  </si>
  <si>
    <t>ร้านกนกวลี ตกลง 545.- บาท</t>
  </si>
  <si>
    <t>ร้าน ก.ไพบูลย์พานิชย์ ตกลง 555.- บาท</t>
  </si>
  <si>
    <t>ร้าน ก.ไพบูลย์พานิชย์ ตกลง 495.- บาท</t>
  </si>
  <si>
    <t>ร้าน นทีพาณิชย์ ตกลง 440.- บาท</t>
  </si>
  <si>
    <t>ร้าน ก.ไพบูลย์พานิชย์ ตกลง 380.- บาท</t>
  </si>
  <si>
    <t>ร้าน นทีพาณิชย์ ตกลง 135- บาท</t>
  </si>
  <si>
    <t>ร้าน ก.ไพบูลย์พานิชย์ ตกลง 50.- บาท</t>
  </si>
  <si>
    <t>บริษัทสยามแม็คโครจำกัด ตกลง 1,577.- บาท</t>
  </si>
  <si>
    <t>ร้านจิงกะปูไอที ตกลง 300.- บาท</t>
  </si>
  <si>
    <t>ร้านทองพูลทรัพย์  ตกลง 9,400.- บาท</t>
  </si>
  <si>
    <t>ร้านศรีขุนหาญ ตกลง 8,250.- บาท</t>
  </si>
  <si>
    <t>อู่มนเทียรการช่าง ตกลง 3,020.- บาท</t>
  </si>
  <si>
    <t>บ.ซีอาร์ซี ไทวัสดุ จำกัด ตกลง 3,586.- บาท</t>
  </si>
  <si>
    <t>บ.ซีอาร์ซี ไทวัสดุ จำกัด ตกลง 1,442.- บาท</t>
  </si>
  <si>
    <t>อู่มนเทียรการช่าง ตกลง 500.- บาท</t>
  </si>
  <si>
    <t>ร้านสงวนวงษ์วัสดุ ตกลง 1,365.- บาท</t>
  </si>
  <si>
    <t>อู่มนเทียรการช่าง ตกลง 200.- บาท</t>
  </si>
  <si>
    <t>ร้านสงวนวงษ์วัสดุ ตกลง 704.- บาท</t>
  </si>
  <si>
    <t>ร้านสาดสี-ดนตรี-ศิลป์ ตกลง 1,800.- บาท</t>
  </si>
  <si>
    <t>บ.ซีอาร์ซี ไทวัสดุ จำกัด ตกลง 2,990.- บาท</t>
  </si>
  <si>
    <t>ร้านโชคอนันต์ ตกลง 500.- บาท</t>
  </si>
  <si>
    <t>อู่มนเทียรการช่าง ตกลง 9,410.- บาท</t>
  </si>
  <si>
    <t>ร้านรวมกิจอะไหล่ ตกลง 4,090.- บาท</t>
  </si>
  <si>
    <t>ร้านสุพรรณการยาง ตกลง 700.-บาท</t>
  </si>
  <si>
    <t>ร้านลัคกี้เครื่องเขียน ตกลง 1,705.- บาท</t>
  </si>
  <si>
    <t>วันที่ 31   ตุลาคม 2561</t>
  </si>
  <si>
    <t>วันที่ 30   พฤศจิกายน 2561</t>
  </si>
  <si>
    <t>ร้านซันไชน์กรุ๊ป เสนอ 800.- บาท</t>
  </si>
  <si>
    <t>ร้านซันไชน์กรุ๊ป ตกลง 800.- บาท</t>
  </si>
  <si>
    <t>9 พย.61</t>
  </si>
  <si>
    <t>ร้านซันไชน์กรุ๊ป เสนอ 1,300.- บาท</t>
  </si>
  <si>
    <t>ร้านซันไชน์กรุ๊ป ตกลง 1,300.- บาท</t>
  </si>
  <si>
    <t>15 พย.61</t>
  </si>
  <si>
    <t>ค่าอุปกรณ์การลิต</t>
  </si>
  <si>
    <t>ร้านน้ำยืนยางพารา สาขา 2ช่องเม็ก เสนอ 5,040.- บาท</t>
  </si>
  <si>
    <t>ร้านน้ำยืนยางพารา สาขา 2ช่องเม็ก ตกลง 5,040.- บาท</t>
  </si>
  <si>
    <t>ร้านน้ำยืนยางพารา สาขา 2ช่องเม็ก เสนอ 7,040.- บาท</t>
  </si>
  <si>
    <t>ร้านน้ำยืนยางพารา สาขา 2ช่องเม็ก ตกลง 7,040.- บาท</t>
  </si>
  <si>
    <t>ค่าซ่อมรถ ย 0224 นม</t>
  </si>
  <si>
    <t>อู่ช่างไต๋ เสนอ 3,100.- บาท</t>
  </si>
  <si>
    <t>อู่ช่างไต๋ ตกลง 3,100.- บาท</t>
  </si>
  <si>
    <t>21 พย.61</t>
  </si>
  <si>
    <t>ร้านน้ำยืนยางพารา สาขา 2ช่องเม็ก เสนอ 370.- บาท</t>
  </si>
  <si>
    <t>ร้านน้ำยืนยางพารา สาขา 2ช่องเม็ก ตกลง 370.- บาท</t>
  </si>
  <si>
    <t>ค่าซ่อมรถ 82-7410 อบ</t>
  </si>
  <si>
    <t>ร้านอี๊ดไดนาโม เสนอ 1,330.- บาท</t>
  </si>
  <si>
    <t>ร้านอี๊ดไดนาโม ตกลง 1,330.- บาท</t>
  </si>
  <si>
    <t>11 พย.61</t>
  </si>
  <si>
    <t>ร้านภารดี เสนอ 300.- บาท</t>
  </si>
  <si>
    <t>ร้านภารดี ตกลง 300.- บาท</t>
  </si>
  <si>
    <t>6 พย.61</t>
  </si>
  <si>
    <t>บ.ดูโฮม จำกัด ราคาที่เสนอ 636 บาท</t>
  </si>
  <si>
    <t>บ.ดูโฮม จำกัด ราคาที่ตกลงซื้อหรือจ้าง 636 บาท</t>
  </si>
  <si>
    <t>14 พย.61</t>
  </si>
  <si>
    <t>ร้านซันไซน์ คอมพิวเตอร์ เสนอ 3,000.- บาท</t>
  </si>
  <si>
    <t>ร้านซันไซน์ คอมพิวเตอร์ ตกลง 3,000.- บาท</t>
  </si>
  <si>
    <t>2 พย.61</t>
  </si>
  <si>
    <t>ร้านพลาญชัยวัสดุ เสนอ 3,180.- บาท</t>
  </si>
  <si>
    <t>ร้านพลาญชัยวัสดุ ตกลง 3,180.- บาท</t>
  </si>
  <si>
    <t>ร้านแผ่นดินทอง เสนอ 1,060.- บาท</t>
  </si>
  <si>
    <t>ร้านแผ่นดินทอง ตกลง 1,060.- บาท</t>
  </si>
  <si>
    <t>บ.ดูโฮม จำกัด ราคาที่เสนอ 807 บาท</t>
  </si>
  <si>
    <t>บ.ดูโฮม จำกัด ราคาที่ตกลงซื้อหรือจ้าง 807 บาท</t>
  </si>
  <si>
    <t>ร้านน้ำยืนยางพารา สาขา 2ช่องเม็ก เสนอ 1,590.- บาท</t>
  </si>
  <si>
    <t>ร้านน้ำยืนยางพารา สาขา 2ช่องเม็ก ตกลง 1,590.- บาท</t>
  </si>
  <si>
    <t>17 พย.61</t>
  </si>
  <si>
    <t>16 พย.61</t>
  </si>
  <si>
    <t>ร้าน ส.วัฒนาอะไหล่ เสนอ 2,650.- บาท</t>
  </si>
  <si>
    <t>ร้าน ส.วัฒนาอะไหล่  ตกลง อ 2,650.- บาท</t>
  </si>
  <si>
    <t>ร้านน้ำยืนยางพารา สาขา 2ช่องเม็ก เสนอ 180.- บาท</t>
  </si>
  <si>
    <t>ร้านน้ำยืนยางพารา สาขา 2ช่องเม็ก ตกลง 180.- บาท</t>
  </si>
  <si>
    <t>18 พย.61</t>
  </si>
  <si>
    <t>ร้านเตชะช่องเม็กยางยนต์ เสนอ 100.- บาท</t>
  </si>
  <si>
    <t>ร้านเตชะช่องเม็กยางยนต์ ตกลง 100.- บาท</t>
  </si>
  <si>
    <t>23 พย.61</t>
  </si>
  <si>
    <t>ร้านน้ำยืนยางพารา สาขา 2ช่องเม็ก เสนอ 100.- บาท</t>
  </si>
  <si>
    <t>ร้านน้ำยืนยางพารา สาขา 2ช่องเม็ก ตกลง 100.- บาท</t>
  </si>
  <si>
    <t>19 พย.61</t>
  </si>
  <si>
    <t>ศูนย์ถ่ายเอกสารมาร์คโมสต์ซีร็อกซ์ เสนอ 680.- บาท</t>
  </si>
  <si>
    <t>ศูนย์ถ่ายเอกสารมาร์คโมสต์ซีร็อกซ์ ตกลง 680.- บาท</t>
  </si>
  <si>
    <t>28 พย.61</t>
  </si>
  <si>
    <t>ร้านผลไวป้ายไวนิล (ขุนหาญ) เสนอ 3,500.- บาท</t>
  </si>
  <si>
    <t>ร้านผลไวป้ายไวนิล (ขุนหาญ) ตกลง 3,500.- บาท</t>
  </si>
  <si>
    <t>4 พย.61</t>
  </si>
  <si>
    <t>ร้านผลไวป้ายไวนิล (ขุนหาญ) เสนอ 4,000.- บาท</t>
  </si>
  <si>
    <t>ร้านผลไวป้ายไวนิล (ขุนหาญ) ตกลง 4,000.- บาท</t>
  </si>
  <si>
    <t>ร้านวินเนอร์เฟอร์นิเจอร์ เสนอ 798.- บาท</t>
  </si>
  <si>
    <t>7 พย.61</t>
  </si>
  <si>
    <t>ร้านวินเนอร์เฟอร์นิเจอร์ ตกลง 798.- บาท</t>
  </si>
  <si>
    <t>ร้านพงศ์ธรไฮเทค88 เสนอ 798.- บาท</t>
  </si>
  <si>
    <t>ร้านพงศ์ธรไฮเทค88 ตกลง 798.- บาท</t>
  </si>
  <si>
    <t>8 พย.61</t>
  </si>
  <si>
    <t>ร้านธนากิจ เสนอ 120.- บาท</t>
  </si>
  <si>
    <t>ร้านใต้ถุนพลาสติก เสนอ 2,228.- บาท</t>
  </si>
  <si>
    <t>ร้านใต้ถุนพลาสติก ตกลง 2,228.- บาท</t>
  </si>
  <si>
    <t>ร้านก๊อปปี้แอนด์คอมพิวเตอร์ เสนอ 917.- บาท</t>
  </si>
  <si>
    <t>ร้านก๊อปปี้แอนด์คอมพิวเตอร์ ตกลง 917.- บาท</t>
  </si>
  <si>
    <t>13 พย.61</t>
  </si>
  <si>
    <t>ค่าซ่อมทรัพย์สินตาชั่ง</t>
  </si>
  <si>
    <t>หจก.สุรินทร์เครื่องชั่ง เสนอ 5,029.- บาท</t>
  </si>
  <si>
    <t>หจก.สุรินทร์เครื่องชั่ง ตกลง 5,029.- บาท</t>
  </si>
  <si>
    <t>ร้านผลไวป้ายไวนิล (ขุนหาญ) เสนอ 600.- บาท</t>
  </si>
  <si>
    <t>ร้านผลไวป้ายไวนิล (ขุนหาญ) ตกลง 600.- บาท</t>
  </si>
  <si>
    <t>ร้านธนากิจ เสนอ 724.- บาท</t>
  </si>
  <si>
    <t>ร้านธนากิจ ตกลง 724.- บาท</t>
  </si>
  <si>
    <t>12 พย.61</t>
  </si>
  <si>
    <t>ร้าน นทีพาณิชย์ เสนอ 138.- บาท</t>
  </si>
  <si>
    <t>ร้าน นทีพาณิชย์ ตกลง 138.- บาท</t>
  </si>
  <si>
    <t>26 พย.61</t>
  </si>
  <si>
    <t>22 พย.61</t>
  </si>
  <si>
    <t>ร้าน นทีพาณิชย์ เสนอ 120.- บาท</t>
  </si>
  <si>
    <t>ร้าน นทีพาณิชย์ ตกลง 120.- บาท</t>
  </si>
  <si>
    <t>ร้าน นทีพาณิชย์ เสนอ 70.- บาท</t>
  </si>
  <si>
    <t>ร้าน นทีพาณิชย์ ตกลง 70.- บาท</t>
  </si>
  <si>
    <t>หจก.ดู คอมพิวเตอร์ เสนอ 2,200.- บาท</t>
  </si>
  <si>
    <t>หจก.ดู คอมพิวเตอร์ ตกลง 2,200.- บาท</t>
  </si>
  <si>
    <t>อู่เต๋าออโต้เซอร์วิส เสนอ 4,500.- บาท</t>
  </si>
  <si>
    <t>อู่เต๋าออโต้เซอร์วิส ตกลง 4,500.- บาท</t>
  </si>
  <si>
    <t>ร้านตระการแทรคเตอร์ เสนอ 250.- บาท</t>
  </si>
  <si>
    <t>ร้านตระการแทรคเตอร์ ตกลง 250.- บาท</t>
  </si>
  <si>
    <t>บริษัทสินก้าวหน้า คตอร์ปอเรชั่นจำกัด เสอน 575.- บาท</t>
  </si>
  <si>
    <t>บริษัทสินก้าวหน้า คตอร์ปอเรชั่นจำกัด ตกลง 575.- บาท</t>
  </si>
  <si>
    <t>ร้านกนกวลี เสนอ 400.- บาท</t>
  </si>
  <si>
    <t>ร้านกนกวลี ตกลง 400.- บาท</t>
  </si>
  <si>
    <t>5 พย.61</t>
  </si>
  <si>
    <t>ร้านกนกวลี เสนอ 135.- บาท</t>
  </si>
  <si>
    <t>ร้านกนกวลี ตกลง 135.- บาท</t>
  </si>
  <si>
    <t>ร้านพันสองออโต้เทค เสนอ 9,710.- บาท</t>
  </si>
  <si>
    <t>ร้านพันสองออโต้เทค ตกลง 9,710.- บาท</t>
  </si>
  <si>
    <t>อู่มนเทียรการช่าง เสนอ 1,140.- บาท</t>
  </si>
  <si>
    <t>อู่มนเทียรการช่าง ตกลง 1,140.- บาท</t>
  </si>
  <si>
    <t>อู่มนเทียรการช่าง เสนอ 7,320.- บาท</t>
  </si>
  <si>
    <t>อู่มนเทียรการช่าง ตกลง 7,320.- บาท</t>
  </si>
  <si>
    <t>20 พย.61</t>
  </si>
  <si>
    <t>ร้านศิริชัย เสนอ 890.- บาท</t>
  </si>
  <si>
    <t>ร้านศิริชัย ตกลง 890.- บาท</t>
  </si>
  <si>
    <t>ค่าซ่อมแซมรถยนต์ บจ 4451 นม</t>
  </si>
  <si>
    <t>อู่ละทายเจริญยนต์ เสนอ 1,270.- บาท</t>
  </si>
  <si>
    <t>อู่ละทายเจริญยนต์ ตกลง 1,270.- บาท</t>
  </si>
  <si>
    <t>อู่ละทายเจริญยนต์ เสนอ 1,390.- บาท</t>
  </si>
  <si>
    <t>อู่ละทายเจริญยนต์ ตกลง 1,390.- บาท</t>
  </si>
  <si>
    <t>25 พย.61</t>
  </si>
  <si>
    <t>ค่าซ่อมแซมเลื่อยโซ่ยนต์</t>
  </si>
  <si>
    <t>ร้านโรจน์อนันต์การเกษตร เสนอ 3,630.- บาท</t>
  </si>
  <si>
    <t>ร้านโรจน์อนันต์การเกษตร ตกลง 3,630.- บาท</t>
  </si>
  <si>
    <t>โรงพิมพ์มุกดาหาร เสนอ 2,400.- บาท</t>
  </si>
  <si>
    <t>ร้านแตงทิพย์ เสนอ 1,100.- บาท</t>
  </si>
  <si>
    <t>ร้านแตงทิพย์ ตกลง 1,100.- บาท</t>
  </si>
  <si>
    <t>ร้านวีเอส บุ๊คเซ็นเตอร์ เสนอ 1,167.- บาท</t>
  </si>
  <si>
    <t>ร้านวีเอส บุ๊คเซ็นเตอร์ ตกลง 1,167.- บาท</t>
  </si>
  <si>
    <t>ค่าซ่อมรถแทรกเตอร์ล้อยาง L4509</t>
  </si>
  <si>
    <t>อู่มนเทียรการช่าง เสนอ 1,160.- บาท</t>
  </si>
  <si>
    <t>อู่มนเทียรการช่าง ตกลง 1,160.- บาท</t>
  </si>
  <si>
    <t>ร้านหน่อยการยาง ตกลง 180.- บาท</t>
  </si>
  <si>
    <t>ร้านโชคอนันต์ เสนอ 240.- บาท</t>
  </si>
  <si>
    <t>ร้านโชคอนันต์ ตกลง 240.- บาท</t>
  </si>
  <si>
    <t>อู่มนเทียรการช่าง เสนอ 1,555.- บาท</t>
  </si>
  <si>
    <t>อู่มนเทียรการช่าง ตกลง 1,555.- บาท</t>
  </si>
  <si>
    <t>ร้านสาดสี-ดนตรี-ศิลป์ เสนอ 2,700.- บาท</t>
  </si>
  <si>
    <t>ร้านสาดสี-ดนตรี-ศิลป์ ตกลง 2,700.- บาท</t>
  </si>
  <si>
    <t>นายพิฌาญ์ภพ เขตรนอก เสนอ 1,338.- บาท</t>
  </si>
  <si>
    <t>นายพิฌาญ์ภพ เขตรนอก ตกลง 1,338.- บาท</t>
  </si>
  <si>
    <t>ค่าซ่อมรถไถฟาร์มแทกเตอร์ L2818</t>
  </si>
  <si>
    <t>วันที่ 30   ธันวาคม 2561</t>
  </si>
  <si>
    <t>บริษัทสยามแม็คโครจำกัด เสนอ 1,058.- บาท</t>
  </si>
  <si>
    <t>บริษัทสยามแม็คโครจำกัด ตกลง 1,058.- บาท</t>
  </si>
  <si>
    <t>4 ธค.61</t>
  </si>
  <si>
    <t>ร้านธนากิจ เสนอ 224.- บาท</t>
  </si>
  <si>
    <t>12 ธค.61</t>
  </si>
  <si>
    <t>ร้านทองพูลทรัพย์ เสนอ 6,870.- บาท</t>
  </si>
  <si>
    <t>ร้านทองพูลทรัพย์  ตกลง 6,870.- บาท</t>
  </si>
  <si>
    <t>11 ธค.61</t>
  </si>
  <si>
    <t>ร้านแทนกลางรถยนต์ เสนอ 20,700.- บาท</t>
  </si>
  <si>
    <t>ร้านแทนกลางรถยนต์ ตกลง 20,700.- บาท</t>
  </si>
  <si>
    <t>หจก.เมืองอาร์ต เสนอ 750.- บาท</t>
  </si>
  <si>
    <t>หจก.เมืองอาร์ต ตกลง 750.- บาท</t>
  </si>
  <si>
    <t>ร้านวัฒนาภัณฑ์ เสนอ 400.- บาท</t>
  </si>
  <si>
    <t>ร้านวัฒนาภัณฑ์ ตกลง 400.- บาท</t>
  </si>
  <si>
    <t>8 ธค.61</t>
  </si>
  <si>
    <t>ร้านน้องมุ้ย เสนอ 6950.- บาท</t>
  </si>
  <si>
    <t>ร้านน้องมุ้ย ตกลง 6950.- บาท</t>
  </si>
  <si>
    <t>ร้าน ส.พงศ์พันธ์ เสนอ 2,110.- บาท</t>
  </si>
  <si>
    <t>ร้าน ส.พงศ์พันธ์ ตกลง 2,110.- บาท</t>
  </si>
  <si>
    <t>15 ธค.61</t>
  </si>
  <si>
    <t>อู่เต๋าออโต้เซอร์วิส เสนอ 1,330.- บาท</t>
  </si>
  <si>
    <t>อู่เต๋าออโต้เซอร์วิส ตกลง 1330.- บาท</t>
  </si>
  <si>
    <t>13 ธค.61</t>
  </si>
  <si>
    <t>ร้าน นทีพาณิชย์ เสนอ 210.- บาท</t>
  </si>
  <si>
    <t>ร้าน นทีพาณิชย์ ตกลง 210.- บาท</t>
  </si>
  <si>
    <t>18 ธค.61</t>
  </si>
  <si>
    <t>ร้านศักดิ์สิทธิ์การฃ่าง เสนอ 160.- บาท</t>
  </si>
  <si>
    <t>ร้านศักดิ์สิทธิ์การฃ่าง ตกลง 160.- บาท</t>
  </si>
  <si>
    <t>10 ธค.61</t>
  </si>
  <si>
    <t>ร้าน อาดเจริญยนต์ เสนอ 8,500.- บาท</t>
  </si>
  <si>
    <t>ร้าน อาดเจริญยนต์ ตกลง 8,500.- บาท</t>
  </si>
  <si>
    <t>ร้าน จ.รุ่งเรือง เสนอ 80.- บาท</t>
  </si>
  <si>
    <t>ร้าน จ.รุ่งเรือง ตกลง 80.- บาท</t>
  </si>
  <si>
    <t>16 ธค.61</t>
  </si>
  <si>
    <t>ร้านสวนส้มยางพารา เสนอ 400.- บาท</t>
  </si>
  <si>
    <t>ร้านสวนส้มยางพารา ตกลง 400.- บาท</t>
  </si>
  <si>
    <t>ร้าน จ.รุ่งเรือง เสนอ 285.- บาท</t>
  </si>
  <si>
    <t>ร้าน จ.รุ่งเรือง ตกลง 285.- บาท</t>
  </si>
  <si>
    <t>20 ธค.61</t>
  </si>
  <si>
    <t>ร้านเขาวงวัตว์แพทย์ เสนอ 680.- บาท</t>
  </si>
  <si>
    <t>ร้านเขาวงวัตว์แพทย์ ตกลง 680.- บาท</t>
  </si>
  <si>
    <t>วันที่ 31  มกราคม  2562</t>
  </si>
  <si>
    <t>ค่าซ่อมแซม ยานพาหนะ รถไถฟาร์มแทรกเตอร์ M6040</t>
  </si>
  <si>
    <t xml:space="preserve">ค่าซ่อมแซมต่อเติมทรัพย์สิน </t>
  </si>
  <si>
    <t>น้ำยืนยางพารา สาขา 2 ช่องเม็ก 2,260.- บาท</t>
  </si>
  <si>
    <t>อู่ช่างไต๋  3,560.- บาท</t>
  </si>
  <si>
    <t>ค่าซ่อมแซม ยานพาหนะ รถไถฟาร์มแทรกเตอร์ ออ4-30</t>
  </si>
  <si>
    <t>พีเอ็ม ยางยนต์&amp;แบตเตอรี่ 8,800.- บาท</t>
  </si>
  <si>
    <t>น้ำยืนยางพารา สาขา 2 ช่องเม็ก 1,732.- บาท</t>
  </si>
  <si>
    <t>ค่าซ่อมแซมทรัพย์สิน</t>
  </si>
  <si>
    <t>ตราชั่ง</t>
  </si>
  <si>
    <t>สนง</t>
  </si>
  <si>
    <t>เปลี่ยนแบต</t>
  </si>
  <si>
    <t>หจก.ต้น สเกล แอนด์ เอ็นจิเนียริ่ง 5,500.- บาท</t>
  </si>
  <si>
    <t>ค่าซ่อมแซมรถยนต์กระบะบรรทุก 82-7404 อบ</t>
  </si>
  <si>
    <t>อู่ช่างไต๋  810.- บาท</t>
  </si>
  <si>
    <t>ค่าจัดซื้อเครื่องเขียน - แบบพิมพ์</t>
  </si>
  <si>
    <t>บ.สยามแมคโคร จำกัด (มหาชน) 669.- บาท</t>
  </si>
  <si>
    <t>ค่าซ่อมแซมรถฟาร์มแทรกเตอร์  L2808</t>
  </si>
  <si>
    <t>เตชะช่องเม็กยางยนต์ 250.- บาท</t>
  </si>
  <si>
    <t>คชจ.เบ็ตเตล็ด (ธงสัญลักษณ์)</t>
  </si>
  <si>
    <t>หจก.โชคอารีย์สเตชั่นเนอรี่ 250.- บาท</t>
  </si>
  <si>
    <t>อู่ช่างไต๋  550.- บาท</t>
  </si>
  <si>
    <t>ค่าซ่อมแซมรถฟาร์มแทรกเตอร์  L2809</t>
  </si>
  <si>
    <t>เตชะช่องเม็กยางยนต์ 100.- บาท</t>
  </si>
  <si>
    <t>ค่าเครื่องเขียน - แบบพิมพ์</t>
  </si>
  <si>
    <t>บ.เจ.ไอ.บี. คอมพิวเตอร์ กรุ๊ป จำกัด  700.- บาท</t>
  </si>
  <si>
    <t>ค่าซ่อมแซมต่อเติมทรัพย์สิน   สนง.</t>
  </si>
  <si>
    <t>น้ำยืนยางพารา สาขา 2 ช่องเม็ก 1,140.- บาท</t>
  </si>
  <si>
    <t>น้ำยืนยางพารา สาขา 2 ช่องเม็ก 180.- บาท</t>
  </si>
  <si>
    <t>คชจ.เบ็ดเตล็ด (วัสดุสิ้นเปลือง)</t>
  </si>
  <si>
    <t>ทรายพาณิชย์ 900.- บาท</t>
  </si>
  <si>
    <t>คชจ.เบ็ดเตล็ด (เทียนแพ)</t>
  </si>
  <si>
    <t>รัตนพรช่องเม็ก 250.- บาท</t>
  </si>
  <si>
    <t>ค่าใช้จ่ายเบ็ดเตล็ด (กล่องใส่เอกสาร)</t>
  </si>
  <si>
    <t>ร้านสมคิดเฟอร์นิเจอร์ 1,400.- บาท</t>
  </si>
  <si>
    <t>ค่าเครื่องเขียน- แบบพิมพ์ (แฟ้มตราช้าง)</t>
  </si>
  <si>
    <t xml:space="preserve">ค่าป้ายไวนิล </t>
  </si>
  <si>
    <t>ร้านไวนิลอินเอร์ไพรส์ 200.- บาท</t>
  </si>
  <si>
    <t>ค่าซ่อมแซม (พาหนะ) รถ 6 ล้อ 83-6045 อบ.</t>
  </si>
  <si>
    <t>สำนักงาน นายธีรวัจน์ ธรรมโรขน์ 1,788.- บาท</t>
  </si>
  <si>
    <t>ค่าใช้จ่ายเบ็ดเตล็ด (ถุงเพาะชำ)</t>
  </si>
  <si>
    <t>ร้านแผ่นดินทอง 1,500.- บาท</t>
  </si>
  <si>
    <t>ค่าเครื่องเขียน- แบบพิมพ์ (คลิปดำ)</t>
  </si>
  <si>
    <t>ร้านเสรีวิทยาภัณฑ์ 250.- บาท</t>
  </si>
  <si>
    <t>ร้านเสรีวิทยาภัณฑ์ 1,980.- บาท</t>
  </si>
  <si>
    <t>ค่าใช้จ่ายเบ็ดเตล็ด  (ค่าใช้จ่ายในแปลงเพาะ)</t>
  </si>
  <si>
    <t>รวมกิจอะไหล่ 2,350.- บาท</t>
  </si>
  <si>
    <t>ค่าซ่อมแซม ทรัพย์สิน (เลื่อยยนต์) เลข 120725724</t>
  </si>
  <si>
    <t>ค่าซ่อมแซม ทรัพย์สิน (เลื่อยยนต์) เลข 120725727</t>
  </si>
  <si>
    <t>รวมกิจอะไหล่ 1,250.- บาท</t>
  </si>
  <si>
    <t>ค่าใช้จ่ายเบ็ดเตล็ด  (น้ำมันหล่อโซ่)</t>
  </si>
  <si>
    <t>นทีพาณิชย์  700.- บาท</t>
  </si>
  <si>
    <t>ค่าซ่อมแซม ทรัพย์สิน (เลื่อยยนต์) เลข 119093227</t>
  </si>
  <si>
    <t>รวมกิจอะไหล่ 6,145.- บาท</t>
  </si>
  <si>
    <t>เพาเวอร์ทูล ตระการ  5,590.- บาท</t>
  </si>
  <si>
    <t>ค่าซ่อมแซม รถยนต์ตรวจการ ผจ 726 อบ.</t>
  </si>
  <si>
    <t>หจก.ต.อะไหล่อุบล สาขาแจ้งสนิท  481.50</t>
  </si>
  <si>
    <t>นิรันดร์ยนต์ 2  250.- บาท</t>
  </si>
  <si>
    <t>ค่าซ่อมแซม รถยนต์ตรวจการ ผจ 726 อบ. (ปะยาง)</t>
  </si>
  <si>
    <t>ค่าซ่อมแซม รถยนต์ตรวจการ ผจ 726 อบ. (กากบาท)</t>
  </si>
  <si>
    <t>ร้าน ท.อุบลยางไทย 100.- บาท</t>
  </si>
  <si>
    <t>ค่าใช้จ่ายเบ็ดเตล็ด  (กุญแจ)</t>
  </si>
  <si>
    <t>บ.ดูโฮมจำกัด มหาชน 229.-บาท</t>
  </si>
  <si>
    <t>บ.ดูโฮมจำกัด มหาชน 780.- บาท</t>
  </si>
  <si>
    <t>ค่าใช้จ่ายเบ็ดเตล็ด  (กาว)</t>
  </si>
  <si>
    <t>นทีพาณิชย์ 1353- บาท</t>
  </si>
  <si>
    <t>ค่าซ่อมแซมรถแทรคเตอร์ล้อยางคูโบต้า L4508</t>
  </si>
  <si>
    <t>อู่ช่างเล็ก 250.- บาท</t>
  </si>
  <si>
    <t>ค่าประชาสัมพันธ์ (ค่าป้ายไวนิล)</t>
  </si>
  <si>
    <t>หจก.เมืองอาร์ต  1,300.- บาท</t>
  </si>
  <si>
    <t xml:space="preserve">ค่าใช้จ่ายเบ็ดเตล็ด </t>
  </si>
  <si>
    <t>วี.เอส.บุ๊ค เซ็นเตอร์ 240.- บาท</t>
  </si>
  <si>
    <t>ค่าสารเคมี  (ปูนแดง)</t>
  </si>
  <si>
    <t>ประเสริฐพืชผล 8,000.- บาท</t>
  </si>
  <si>
    <t>ค่าสารเคมี  (น้ำกรด)</t>
  </si>
  <si>
    <t>สวนส้มยางพารา 1,275.-บาท</t>
  </si>
  <si>
    <t>ประเสริฐพืชผล 6,800.- บาท</t>
  </si>
  <si>
    <t>ค่าซ่อมแซมรถไถฟาร์มแทรคเตอร์ L2809</t>
  </si>
  <si>
    <t>ร้านทองพูลทรัพย์ 3,500.- บาท</t>
  </si>
  <si>
    <t>ร้านพลใสการไฟฟ้า 4,600.-บาท</t>
  </si>
  <si>
    <t>ค่าสารเคมี (ปูนแดง)</t>
  </si>
  <si>
    <t>โกบะ 4,000.-บาท</t>
  </si>
  <si>
    <t>วันที่ 28  กุมภาพันธ์  2562</t>
  </si>
  <si>
    <t>บ.ดูโฮม จำกัด มหาชน</t>
  </si>
  <si>
    <t>คชจ.เบ็ดเตล็ด (ตู้ยาสามัญ)</t>
  </si>
  <si>
    <t>ร้านโกบะ</t>
  </si>
  <si>
    <t>ค่าประชาสัมพันธ์ (ป้ายไวนิล)</t>
  </si>
  <si>
    <t>ร้านเอกสิทธิ์ไวนิล</t>
  </si>
  <si>
    <t>ค่าใช้จ่ายเบ็ดเตล็ด (ลวดสลิง)</t>
  </si>
  <si>
    <t>อุปกรณ์อะไหล์</t>
  </si>
  <si>
    <t>ขันตรีบริการ</t>
  </si>
  <si>
    <t>ค่าซ่อมแซม (ทรัพย์สิน)ซ่อมแซมสำนักงาน</t>
  </si>
  <si>
    <t>ร้านใหม่สมบูรณ์</t>
  </si>
  <si>
    <t>ค่าใช้จ่ายเบ็ดเตล็ด (ถุงเพาะ)</t>
  </si>
  <si>
    <t>ร้านแผ่นดินทอง</t>
  </si>
  <si>
    <t>ค่าใช้จ่ายเบ็ดเตล็ด (บัวรดน้ำ)</t>
  </si>
  <si>
    <t>หจก.ส.ชำนาญกิจเกษตร</t>
  </si>
  <si>
    <t>ร้านไอทีอินเตอร์เน็ต</t>
  </si>
  <si>
    <t>ค่าซ่อมแซม(ทรัพย์สิน)  โรงเก็บน้ำยางพารา</t>
  </si>
  <si>
    <t>บ.ซีอาร์ ไทวัสดุ จำกัด</t>
  </si>
  <si>
    <t>น้ำยืนยางพารา สาขา2 สป.ช่องเม็ก</t>
  </si>
  <si>
    <t>ค่าซ่อมแซม(ยานพาหนะ) ย-0024 นม.</t>
  </si>
  <si>
    <t>อู่ช่างไต๋</t>
  </si>
  <si>
    <t>ค่าซ่อมแซม(ทรัพย์สิน) บ้านพักพนง.</t>
  </si>
  <si>
    <t>ร้าน ส.พิกุลทอง</t>
  </si>
  <si>
    <t>ค่าซ่อมแซม(ยานพาหนะ) รถไถฟาร์มแทรกเตอร์ M6040</t>
  </si>
  <si>
    <t>แจ๊คไดนาโม</t>
  </si>
  <si>
    <t>ค่าซ่อมแซม(ยานพาหนะ)รถแทรกเตอร์ยางออ4-30</t>
  </si>
  <si>
    <t>ค่าซ่อมแซม (ทรัพย์สิน) ระบบไฟ สนง.</t>
  </si>
  <si>
    <t>จ.รุ่งเรืองวัสดุ</t>
  </si>
  <si>
    <t>หจก.รังสิต คอมพิวเตอร์ แอนด์ เทคโนโลยี</t>
  </si>
  <si>
    <t>ค่าใช้จ่ายเบ็ดเตล็ด (ดินทาหน้ายาง)</t>
  </si>
  <si>
    <t>สงวนวงษ์วัสดุก่อสร้าง</t>
  </si>
  <si>
    <t>ต่าซ่อมแซม (ยานพาหนะ) รถไถแทรกเตอร L4508</t>
  </si>
  <si>
    <t>อู่มนเทียนการช่าง</t>
  </si>
  <si>
    <t>ค่าใช้จ่ายเบ็ดเตล็ด (ระบบน้ำ)</t>
  </si>
  <si>
    <t>มาลีค้าวัสดุก่อสร้าง</t>
  </si>
  <si>
    <t>ค่าใช้จ่ายเบ็ดเตล็ด (โซดาไฟ)</t>
  </si>
  <si>
    <t>อู่ช่างแจ๊ค</t>
  </si>
  <si>
    <t>สาดสี-ดนตรี-ศิลป์</t>
  </si>
  <si>
    <t>ร้านราชาทรัพย์</t>
  </si>
  <si>
    <t>ค่าซ่อมแซม(ยานพาหนะ) 83-6045 อบ.</t>
  </si>
  <si>
    <t>อู่นาวาเจริญยนต์</t>
  </si>
  <si>
    <t>ร้านเสรีวิทยาภัณฑ์</t>
  </si>
  <si>
    <t>ค่าซ่อมแซม(ยานะหานะ) 82-7485 อบ.</t>
  </si>
  <si>
    <t>ท.อุบลยางไทย</t>
  </si>
  <si>
    <t>ซันไซน์ คอมพิวเตอร์</t>
  </si>
  <si>
    <t>ค่าใช้จ่ายเบ็ดเตล็ด(ถังพ่นยา)</t>
  </si>
  <si>
    <t>หจก.วรเวทย์มงคล</t>
  </si>
  <si>
    <t>ค่าซ่อมแซมยานะหานะ L2808</t>
  </si>
  <si>
    <t>เตชะช่องเม็กยางยนต์</t>
  </si>
  <si>
    <t>ดาวพิบูลแทรคเตอร์</t>
  </si>
  <si>
    <t>ค่าซ่อมแซมทรัพย์สิน (โรงเก็บน้ำยางพารา)</t>
  </si>
  <si>
    <t>น้ำยืนยางพาราสาขา 2</t>
  </si>
  <si>
    <t>ค่าใช้จ่ายเบ็ดเตล็ด(อุปกรณ์สำหรับโรงเพาะ)</t>
  </si>
  <si>
    <t>ร้านพรชัย-พิบูลวัสดุ</t>
  </si>
  <si>
    <t>Advice</t>
  </si>
  <si>
    <t>ค่าซ่อมแซมรถไถแทรคเตอร์ล้อยาง คูโบต้า L4508</t>
  </si>
  <si>
    <t>วันที่ 31  มีนาคม 2562</t>
  </si>
  <si>
    <t>ร้านพิทักษ์ศิลป์ ป้ายไวนิล</t>
  </si>
  <si>
    <t>ป้ายไวนิล</t>
  </si>
  <si>
    <t>copy computer</t>
  </si>
  <si>
    <t>โกบะ</t>
  </si>
  <si>
    <t>ร้านตระการแทรคเตอร์</t>
  </si>
  <si>
    <t>ร้านต้นตระการแทรคเตอร์</t>
  </si>
  <si>
    <t>ร้าน ท.อุบลยางไทย</t>
  </si>
  <si>
    <t>เจริญวัสดุขามเปี้ย</t>
  </si>
  <si>
    <t>คชจ.เบ็ดเตล็ด (ค่าถุงเพาะชำ)</t>
  </si>
  <si>
    <t>บ.ดูโฮมจำกัด(มหาชน)</t>
  </si>
  <si>
    <t>คชจ.เบ็ดเตล็ด (สายยาง)</t>
  </si>
  <si>
    <t>คชจ.เบ็ดเตล็ด (ซ่อมแซมแปลงเพาะ)</t>
  </si>
  <si>
    <t>ร้านเจริญวัสดุขามเปี๊ย</t>
  </si>
  <si>
    <t>คชจ.เบ็ดเตล็ด (เครื่องเจาะกระดาษ)</t>
  </si>
  <si>
    <t>ค่าซ่อมแซมทรัพย์สิน(สนง)</t>
  </si>
  <si>
    <t>นทีพาณิชย์</t>
  </si>
  <si>
    <t>ค่าใช้จ่ายเบ็ดเตล็ด (ตรายาง)</t>
  </si>
  <si>
    <t>ร้านไอที อินเตอร์เน็ต</t>
  </si>
  <si>
    <t>ค่าซ่อมแซม(ยานพาหนะ) รถฟาร์มแทรกเตอร์ L2808</t>
  </si>
  <si>
    <t>อู่หนุ่มยนต์ยนต์ (หลังบ้านเอื้ออาทร)</t>
  </si>
  <si>
    <t>ร้านภารดี</t>
  </si>
  <si>
    <t>ดูโฮม จำกัดมหาชน</t>
  </si>
  <si>
    <t>ค่าซ่อมแซม (ทรัพย์สิน) สายชักโครก</t>
  </si>
  <si>
    <t xml:space="preserve">น้ำยืนยางพารา สาขา 2 </t>
  </si>
  <si>
    <t>ค่าซ่อมแซม (ทรัพย์สิน) iระบบไฟฟ้า</t>
  </si>
  <si>
    <t>ค่าซ่อมแซมทรัพย์สิน (เครื่องคอมพิวเตอร์)</t>
  </si>
  <si>
    <t>ซันไซน์ คอมพิวเตอร์เซ็นเตอร์</t>
  </si>
  <si>
    <t>ค่าซ่อมแซม(ทรัพย์สิน) โรงเก็บน้ำยาง</t>
  </si>
  <si>
    <t>คชจ.เบ็ดเตล็ด (ถ่านอัลไลน์)</t>
  </si>
  <si>
    <t>คชจ.เบ็ดเตล็ด (สลิงเชือก)</t>
  </si>
  <si>
    <t>คชจ.เบ็ดเตล็ด (ถุงดำ)</t>
  </si>
  <si>
    <t>ป้ายไวนิล 200*150 ซม</t>
  </si>
  <si>
    <t>หจก.เมืองอาร์ต</t>
  </si>
  <si>
    <t>ป้ายไวนิลพร้อมโครงไม้ 120*180 ซม.</t>
  </si>
  <si>
    <t>คชจ.เบ็ดเตล็ด (ธงชาติ)</t>
  </si>
  <si>
    <t>ร้านไวนิลอินเทอร์ไพรส์</t>
  </si>
  <si>
    <t>ค่าซ่อมแซม (รถไถฟาร์มแรกเตอร์ L2808)</t>
  </si>
  <si>
    <t>ค่าประชาสัมพันธ์ (ไวนิล)</t>
  </si>
  <si>
    <t>ร้านไอที.อินเตอร์เน็ต</t>
  </si>
  <si>
    <t>คชจ.เบ็ดเตล็ด (เครื่องพ่นยา แบบโยก)</t>
  </si>
  <si>
    <t>พาวเวอร์ทูลศ์</t>
  </si>
  <si>
    <t>คชจ.เบ็ดเตล็ด</t>
  </si>
  <si>
    <t>ค่าซ่อมแซม รถยนต์ 82-7414 อบ</t>
  </si>
  <si>
    <t>ร้านพลใสการไฟฟ้า</t>
  </si>
  <si>
    <t>ค่าซ่อมแซม รถยนต์ คูโบต้า L2808</t>
  </si>
  <si>
    <t>ร้านทองพูลทรัพย์</t>
  </si>
  <si>
    <t xml:space="preserve">ค่าซ่อมแซมทรัพย์สิน ปั๊มไดโว่ </t>
  </si>
  <si>
    <t>โรงกลึงธวัช</t>
  </si>
  <si>
    <t>มิตรไทยวัสดุ</t>
  </si>
  <si>
    <t>ซ่อมแซมทรัพย์สิน (แปลงเพาะ)</t>
  </si>
  <si>
    <t>ค่าซ่อมแซม รถยนต์ ผฉ 2139 อบ</t>
  </si>
  <si>
    <t>ค่าซ่อมแซม ทรัพย์สิน (เลื่อยยนต์)</t>
  </si>
  <si>
    <t>ถวิลอะไหล่</t>
  </si>
  <si>
    <t>ทรัพย์สินต่ำกว่าเกณฑ์ (ติดตั้งระบบอินเตอร์เน็ต)</t>
  </si>
  <si>
    <t>เครื่องเขียน-แบบพิมพ์</t>
  </si>
  <si>
    <t>บุ๊คเซ็นเตอร์</t>
  </si>
  <si>
    <t>ค่าซ่อฒแซ่มรถไถฟาร์มแทรกเตอร์ L2808</t>
  </si>
  <si>
    <t>ค่าซ่อมแซม รถไถฟาร์มแทรกเตอร์ M6040</t>
  </si>
  <si>
    <t>เจริญชัย คูโบต้าแทรกเตอร์</t>
  </si>
  <si>
    <t>ค่าซ่อมแซม(ทรัพย์สิน) คอมพิวเตอร์</t>
  </si>
  <si>
    <t>ซันไลน์ คอมพิวเตอร์</t>
  </si>
  <si>
    <t>ออป.อุบล</t>
  </si>
  <si>
    <t>อิ้งแมนสาขาอุบล</t>
  </si>
  <si>
    <t>ค่าเครื่องเขียน-แบบพิมพ์ (ตรายาง)</t>
  </si>
  <si>
    <t>ค่าเครื่องใช้สำนักงาน</t>
  </si>
  <si>
    <t>บิ๊กซีซูเปอร์เซ็นเตอร์</t>
  </si>
  <si>
    <t>รวมสินไทยเซ็นเตอร์</t>
  </si>
  <si>
    <t>ค่าซ่อมแซม(ทรัพย์สิน)</t>
  </si>
  <si>
    <t>ดีเอสก๊อปปี้&amp;คอมพิวเตอร์</t>
  </si>
  <si>
    <t>ค่าซ่อมแซม(ยานพาหนะ) รถคูโบต้า 4508</t>
  </si>
  <si>
    <t>โชคทวีการยาง</t>
  </si>
  <si>
    <t>ค่าโฆษณาประชาสัมพันธ์ (ป้ายไวนิล)</t>
  </si>
  <si>
    <t>ร้านเพอร์เฟคปริ้น</t>
  </si>
  <si>
    <t>เลิศวิทย์วัสดุการศึกษา</t>
  </si>
  <si>
    <t>ค่าประชมสัมพันธ์ (ป้ายวินิล)</t>
  </si>
  <si>
    <t>วี.เอส.บุ๊ค เซ็นเตอร์</t>
  </si>
  <si>
    <t>ค่าซ่อมแซม (ทรัพย์สิน)</t>
  </si>
  <si>
    <t>บ.ซีอาร์ซี ไทวัสดุ จำกัด</t>
  </si>
  <si>
    <t>ค่าซ่อมแซม (ทรัพย์สิน)  เครื่องพิมพ์</t>
  </si>
  <si>
    <t>ค่าซ่อมแซม (ทรัพย์สิน)  คอมพิวเตอร์</t>
  </si>
  <si>
    <t>เขื่องในคอมพิวเตอร์</t>
  </si>
  <si>
    <t>ค่าซ่อมแซม (ยานพาหนะ) ผจ 726 อบ</t>
  </si>
  <si>
    <t>นรินทร์แบตเตอรี่</t>
  </si>
  <si>
    <t>ค่าซ่อมแซม (ยานพหานะ) L2808</t>
  </si>
  <si>
    <t>คชจ.เบ็ดเตล็ด (เสาสำหรับทำหลักเขต)</t>
  </si>
  <si>
    <t>สุพจน์วัสดุก่อสร้าง</t>
  </si>
  <si>
    <t>คชจ.เบ็ดเตล็ด (บล๊อค)</t>
  </si>
  <si>
    <t>ค่าประชาสัมพันธ์(ป้ายไวนิล)</t>
  </si>
  <si>
    <t>ค่าซ่อมแซม(ยานพาหนะ) M/F 165 vv.4-22</t>
  </si>
  <si>
    <t>ค่าวัสดุ(เพาะชำ)</t>
  </si>
  <si>
    <t>น้ำฟ้าพันธ์ไม้</t>
  </si>
  <si>
    <t>ค่าซ่อมแซม(ยานพาหนะ) 82-7414 อบ.</t>
  </si>
  <si>
    <t>หจก.โชคอารีย์สเตชั่นเนอรี่</t>
  </si>
  <si>
    <t>ค่าซ่อมแซม (ยานพาหนะ) รถไถฟาร์มแทรกเตอร์ L2808</t>
  </si>
  <si>
    <t>โรงกลึงสอนการช่าง</t>
  </si>
  <si>
    <t>ซันไชน์ คอมพิวเตอร์เซ็นเตอร์</t>
  </si>
  <si>
    <t>ค่าซ่อมแซม(ทรัพย์สิน) เครื่องพิมพ์</t>
  </si>
  <si>
    <t xml:space="preserve">ค่าซ่อมแซม(ทรัพย์สิน) </t>
  </si>
  <si>
    <t>น้ำยืนยางพารา สาขา 2 ช่องเม็ก</t>
  </si>
  <si>
    <t xml:space="preserve">ค่าซ่อมแซมยานพาหนะ รถไถฟราม์แทรกเตอร์ M6040 </t>
  </si>
  <si>
    <t>SW  ร้าน ส.วัฒนาอะไหล่</t>
  </si>
  <si>
    <t>วันที่ 30  เมษายน 2562</t>
  </si>
  <si>
    <t>หจก.ลัดกี้เครื่องเขียน</t>
  </si>
  <si>
    <t>บิ๊กซี ซูปเปอร์เซ็นต์เตอร์</t>
  </si>
  <si>
    <t>ค่าซ่อมแซมเครื่องพิมพ์</t>
  </si>
  <si>
    <t>ST IT&amp;SERVICE อ้งค์แมนสาขาอุบล</t>
  </si>
  <si>
    <t>หมึกพิมพ์</t>
  </si>
  <si>
    <t>บ.แกรนด์ ไอที ขอนแก่น จำกัด</t>
  </si>
  <si>
    <t>เครื่องใช้ สนง.</t>
  </si>
  <si>
    <t>บ.ซี อาร์ ซี ไทวัสดุ จำกัด</t>
  </si>
  <si>
    <t>หจก.รวมสินไทยเซ็นเตอร์</t>
  </si>
  <si>
    <t>หจก.ดูคอมพิวเตอร์ เซอร์วิส</t>
  </si>
  <si>
    <t>วันที่ 31  พฤษภาคม 2562</t>
  </si>
  <si>
    <t>ธงตรา สัญลักษณ์ ใน ร.10</t>
  </si>
  <si>
    <t>ร้านไวนิลอินเทอร์ไพรส</t>
  </si>
  <si>
    <t>ค่าน้ำกรด</t>
  </si>
  <si>
    <t>หจก.โชคอารีย์สเตชันเนอรี่</t>
  </si>
  <si>
    <t>ค่าป้ายไวนิล</t>
  </si>
  <si>
    <t>ค่าซ่อมแซม (ยานพาหนะ)</t>
  </si>
  <si>
    <t>ร้าน ส.วัฒนาอะไหล่</t>
  </si>
  <si>
    <t>อุปกรณ์กรีดยางพารา</t>
  </si>
  <si>
    <t>ร้านศรีขุนหาญ</t>
  </si>
  <si>
    <t>กันทรลักษ์อะไหล์</t>
  </si>
  <si>
    <t>อู่ช่างดำ</t>
  </si>
  <si>
    <t>ถังเก็บน้ำ</t>
  </si>
  <si>
    <t>ดีโฮม</t>
  </si>
  <si>
    <t>ก๊อปปี้คอมพิวเตอร์</t>
  </si>
  <si>
    <t>ค่าใช้จ่ายเบ็ดเตล็ด (สายยาง)</t>
  </si>
  <si>
    <t>ค่าใช้จ่ายเบ็ดเตล็ด (เชือก)</t>
  </si>
  <si>
    <t>ร้านทองศุนย์ สาขา 2</t>
  </si>
  <si>
    <t xml:space="preserve">อุปกรณ์กรีดยางพารา </t>
  </si>
  <si>
    <t>ร้านนานาเกษตรภัณฑ์</t>
  </si>
  <si>
    <t>ค่าซ่อมแซม(ยานะพาหนะ)</t>
  </si>
  <si>
    <t>จิมมอเตอร์แอร์</t>
  </si>
  <si>
    <t>ประเสริฐพืชผล</t>
  </si>
  <si>
    <t>ค่าสารเคมมี</t>
  </si>
  <si>
    <t>ร้านป้ากานดา</t>
  </si>
  <si>
    <t>พาวเวอร์ทูลส์</t>
  </si>
  <si>
    <t>ค่าซ่อมแซม (ยานพหานะ)</t>
  </si>
  <si>
    <t>นิรันดร์ยนต์ 2</t>
  </si>
  <si>
    <t>ค่าใช้จ่ายเบิกเตล็ด (ธง ร.10)</t>
  </si>
  <si>
    <t>วรวงษ์วัสดุก่อสร้าง</t>
  </si>
  <si>
    <t>ค่าซ่อมแซมยานะพาหนะ</t>
  </si>
  <si>
    <t>อู่ฤทธิ์</t>
  </si>
  <si>
    <t>ทรัพย์สินต่ำกว่าเกณฑ์(เครื่องแดแรงดัน)</t>
  </si>
  <si>
    <t>ร้านเครื่องมือช่าง</t>
  </si>
  <si>
    <t>ซ่อมแซม(ทรัพย์สิน)</t>
  </si>
  <si>
    <t>อีซีคอมพิวเตอร์</t>
  </si>
  <si>
    <t>เครื่องใช้สำนักงาน</t>
  </si>
  <si>
    <t>บิ๊กซี่ซูเปอร์สโตร์</t>
  </si>
  <si>
    <t>อิงค์แมนแอนด์คอมพิวเตอร์</t>
  </si>
  <si>
    <t>วัสดุสำนักงาน</t>
  </si>
  <si>
    <t>รวมสินไทย</t>
  </si>
  <si>
    <t>ค่าใช้จ่าย(เบ็ดเตล็ด)</t>
  </si>
  <si>
    <t>อุบลสาล์น</t>
  </si>
  <si>
    <t>วันที่ 30  มิถุนายน 2562</t>
  </si>
  <si>
    <t>น้ำกรด</t>
  </si>
  <si>
    <t>ค่าซ่อมแซม(ยานพาหนะ) งขม 343 นม</t>
  </si>
  <si>
    <t>คมเจริญยนต์</t>
  </si>
  <si>
    <t>จินไชน์ ไมโคร คอมพิวเตอร์</t>
  </si>
  <si>
    <t>ค่าเปลี่ยนตลับหมึกคอมพิวเตอร์</t>
  </si>
  <si>
    <t>ซันไชน์  คอมพิวเตอร์เซ็นเตอร์</t>
  </si>
  <si>
    <t>อู่-เต๋าออกโต้เซอร์วิส</t>
  </si>
  <si>
    <t>แซม&amp;โชคยางยนต์</t>
  </si>
  <si>
    <t>ร้านชลธิชา</t>
  </si>
  <si>
    <t>บ.สยามแม็คโคร จำกัด</t>
  </si>
  <si>
    <t>บ.เจอาร์ แอดวานซ์ จำกัด</t>
  </si>
  <si>
    <t>ค่าซ่อมแซม(ยานะหานะ)</t>
  </si>
  <si>
    <t>ค่าซ่อมแซม(ยานะหนะ)</t>
  </si>
  <si>
    <t>นายสวัสดิ์  หลุมทอง</t>
  </si>
  <si>
    <t>ร้านทองศูนย์สาขา 2</t>
  </si>
  <si>
    <t>สิริลักษณ์วัสดุ</t>
  </si>
  <si>
    <t>บีคอมพิวเตอร์</t>
  </si>
  <si>
    <t>ค่าซ่อมแซม(พาหนะ)</t>
  </si>
  <si>
    <t>ร้าน ที.เอสมอเตอร์</t>
  </si>
  <si>
    <t>ก.อะไหล่ยนต์</t>
  </si>
  <si>
    <t>ศรีมงคลค้าไม้</t>
  </si>
  <si>
    <t>ค่าเครื่องเขียน-แบบพิม์</t>
  </si>
  <si>
    <t>อิสราภรณ์ปรินติ้ง</t>
  </si>
  <si>
    <t>ร้านโมเมย์เน็ต</t>
  </si>
  <si>
    <t>บ.แอดไวซ์ ขุนหาญ จำกัด</t>
  </si>
  <si>
    <t>หจก. สุรินทร์เครื่องชั่ง</t>
  </si>
  <si>
    <t>เพิ่มทรัพย์หลังคาเหล็ก</t>
  </si>
  <si>
    <t>ค่าทรัพย์สินต่ำกว่าเกณฑ์</t>
  </si>
  <si>
    <t>ร้านใต้ถุน</t>
  </si>
  <si>
    <t>น้ำยืนยางพารา สาขา 2</t>
  </si>
  <si>
    <t>อุปกรณ์กรีดยาง</t>
  </si>
  <si>
    <t>เกษตร 16</t>
  </si>
  <si>
    <t>ค่าซ่อมแซม(ยานพหานะ)</t>
  </si>
  <si>
    <t>มณเทียนการช่าง</t>
  </si>
  <si>
    <t>บ.สยามแมคโคร</t>
  </si>
  <si>
    <t>ร้านเอส.บุ๊ค เว็นเตอร์</t>
  </si>
  <si>
    <t>ตะเกียง</t>
  </si>
  <si>
    <t>แมนนาฬิกา</t>
  </si>
  <si>
    <t>ร้านอุบลสาส์น</t>
  </si>
  <si>
    <t>ค่าเครื่องเขียน-แบบพิมพื</t>
  </si>
  <si>
    <t>หจก.ลลัคกี้เครื่องเขียน</t>
  </si>
  <si>
    <t>วัสดุสิ้นเปลือง</t>
  </si>
  <si>
    <t>บิ๊กซีซูเปอร์สโตร์</t>
  </si>
  <si>
    <t>พีเอสไม้อัดไทย</t>
  </si>
  <si>
    <t>อิงค์แมนสาขาอุบล</t>
  </si>
  <si>
    <t>บิ๊กไทเกอร์</t>
  </si>
  <si>
    <t>รวมสินไทยเซ้นเตอร์</t>
  </si>
  <si>
    <t>บ.ยูนิตี้ ไอที ซิสเต็ม</t>
  </si>
  <si>
    <t>โฮมโปร</t>
  </si>
  <si>
    <t>ป่าแดงพันธ์ไม้</t>
  </si>
  <si>
    <t>แก่นสารการค้า</t>
  </si>
  <si>
    <t>วันที่ 30  กรกฎาคม 2562</t>
  </si>
  <si>
    <t>ดีอสก๊อปปี้&amp;คอมพิวเตอร์</t>
  </si>
  <si>
    <t>อู่มานะการช่าง</t>
  </si>
  <si>
    <t>กิจเจริญชัย</t>
  </si>
  <si>
    <t>เกษตร16</t>
  </si>
  <si>
    <t>ร้านทองจันทร์เพิ่มพูนทรัพย์</t>
  </si>
  <si>
    <t>ค่าซ่อมแซม ทรัพย์สิน</t>
  </si>
  <si>
    <t>ท.การช่าง</t>
  </si>
  <si>
    <t>ค่าใช้จ่ายเบ็ดเตล็ด (ที่กรองน้ำยาง)</t>
  </si>
  <si>
    <t>ค่าใช้จ่ายเบ็ดเตล็ด (คลิปดำ)</t>
  </si>
  <si>
    <t>ร้านทรายพาณิชย์</t>
  </si>
  <si>
    <t>ร้านอีดไดนาโม</t>
  </si>
  <si>
    <t>ร้านซันไซน์ คอมพิวเตอร์</t>
  </si>
  <si>
    <t>ร้านซันไชน์คอมพิงเตอร์</t>
  </si>
  <si>
    <t>อู่ถางการช่าง</t>
  </si>
  <si>
    <t>ร้านอู่ช่างไต๋</t>
  </si>
  <si>
    <t>ค่าเครื่องเขียน - แบบพิมพื</t>
  </si>
  <si>
    <t>บ.สยามเครื่องชั่ง แอนด์ ซิลเต็ม จำกัด</t>
  </si>
  <si>
    <t>ค่าใช้จ่ายเบ็ดเตล็ด (สี)</t>
  </si>
  <si>
    <t>น้ำยืนยางพารา</t>
  </si>
  <si>
    <t>ค่าใช้จ่ายเบ็ดเตล็ด (ผ้ายางกันซึม)</t>
  </si>
  <si>
    <t xml:space="preserve">ค่าอุปกรณ์กรีดยางพารา </t>
  </si>
  <si>
    <t>ค่าซ่อมแซม(ต่อเติมทรัพย์สิน)</t>
  </si>
  <si>
    <t>อู่ตระการมอเตอร์</t>
  </si>
  <si>
    <t>ร้านวัลงาม</t>
  </si>
  <si>
    <t>หจก.เขื่องในวัสดุ</t>
  </si>
  <si>
    <t>ร้านศรีบัวพัฒนา</t>
  </si>
  <si>
    <t>อานุภาพการยาง 2</t>
  </si>
  <si>
    <t>วอร์มอีซี่คอม</t>
  </si>
  <si>
    <t>อุปกรณ์อะไหล่</t>
  </si>
  <si>
    <t>ร้านธนากิจ</t>
  </si>
  <si>
    <t>ฟิวเจอร์บอร์ด</t>
  </si>
  <si>
    <t>รวมโชควิทยา</t>
  </si>
  <si>
    <t>ค่าประชาสัมพันธ์  (ไวนิล)</t>
  </si>
  <si>
    <t>บ.เคไอดี แอดเวอร์ไทซิ่ง แอนด์ ไซน์ จำกัด</t>
  </si>
  <si>
    <t>ฟิลอาร์ตมีเดีย แอนด์ คอนสตรัคชั่น</t>
  </si>
  <si>
    <t>กิตติบรรณ</t>
  </si>
  <si>
    <t>ค่าใช้จ่ายเบ็ดเตล็ด (ตาชั่ง)</t>
  </si>
  <si>
    <t>ร้านเมธาวัสดุ</t>
  </si>
  <si>
    <t>ค่าใช้จ่ายเบ็ดเตล็ด (ชั้นเก็บของ)</t>
  </si>
  <si>
    <t>เจริญใจดี</t>
  </si>
  <si>
    <t xml:space="preserve">ซุปเปอร์ดี 20 </t>
  </si>
  <si>
    <t>21 ไม้งาม</t>
  </si>
  <si>
    <t>พัชรินทร์ เหวี่ยน</t>
  </si>
  <si>
    <t>เครื่องอ่านลายนิ้วมือ</t>
  </si>
  <si>
    <t>บ.ออฟฟิต คลับ ไทย</t>
  </si>
  <si>
    <t>ซ่อมแซม (เครื่องเคมพิวเตอร์)</t>
  </si>
  <si>
    <t>ร้านอาร์ท อ๊อฟ คอมพิวเตอร์</t>
  </si>
  <si>
    <t>ร้านบิ๊กซีซุปเปอร์ สโตร์</t>
  </si>
  <si>
    <t>วันที่ 31  สิงหาคม 2562</t>
  </si>
  <si>
    <t>ค่าใช้จ่ายเบ็ดเตล็ด (ธงชาติ)</t>
  </si>
  <si>
    <t>ค่าใช้จ่ายเบ็ดเตล็ด (แลคซีน ,พลาสติกลูกฟูก)</t>
  </si>
  <si>
    <t>อาร์ทอ๊อฟ คอมพิวเตอร์</t>
  </si>
  <si>
    <t>ร้านมีชัย</t>
  </si>
  <si>
    <t>ต้นไม้สำหรับจัดทำโครงการ สนง.สีเขียว</t>
  </si>
  <si>
    <t xml:space="preserve">21 ไม้งาม </t>
  </si>
  <si>
    <t>อุปกรณ์ป้องกันความปลอดภัย</t>
  </si>
  <si>
    <t>บ.โฮมโปรดักส์ เซ็นเตอร์</t>
  </si>
  <si>
    <t>ผลไม้ริมทาง</t>
  </si>
  <si>
    <t>ลัคกี้เครื่องเขียน</t>
  </si>
  <si>
    <t>เมธาวัสดุก่อสร้าง</t>
  </si>
  <si>
    <t>ห้างใหม่เอี่ยม</t>
  </si>
  <si>
    <t>ตั้งซุ่นเส่งเฟอร์นิเจอร์</t>
  </si>
  <si>
    <t>บ.ยงสงวนกรุ๊ป จำกัด</t>
  </si>
  <si>
    <t>ทรายพาณิชย์</t>
  </si>
  <si>
    <t>ค่าซ่อมแซมยานพาหนะ</t>
  </si>
  <si>
    <t>ร้านพิทักษ์ศิลป์</t>
  </si>
  <si>
    <t>ค่าใช้จ่ายเบ็ดเตล็ด) ถุงดำ</t>
  </si>
  <si>
    <t>น้ำฟ้าพันธุ์ไม้</t>
  </si>
  <si>
    <t>ร้าน ดูโฮมจำกัด</t>
  </si>
  <si>
    <t>ค่าใช้จ่ายเบ็ดเตล็ด (ค่าดิน)</t>
  </si>
  <si>
    <t>ค่าใช้จ่ายเบ็ดเตล็ด (ค่าดอกไม้)</t>
  </si>
  <si>
    <t>ค่าอุปกรณ์กรีดยางพารา</t>
  </si>
  <si>
    <t>นายสุรรณ ศรีเมือง</t>
  </si>
  <si>
    <t>ร้านแดงสตีกเกอร์</t>
  </si>
  <si>
    <t>ร้านรักษ์เกษตร</t>
  </si>
  <si>
    <t>โรงกลังธวัช</t>
  </si>
  <si>
    <t>อู่นาราเจริญยนต์</t>
  </si>
  <si>
    <t>ร้าน ท.การช่าง</t>
  </si>
  <si>
    <t>หจก.เอกรวีวัสดุก่อสร้าง</t>
  </si>
  <si>
    <t>ร้านปวิตร</t>
  </si>
  <si>
    <t>หจก.เขื่องในวัสดุก่อกสร้าง</t>
  </si>
  <si>
    <t xml:space="preserve">ค่าซ่อมแซม (ทรัพย์สิน) </t>
  </si>
  <si>
    <t>ร้านแสงฟ้า 2</t>
  </si>
  <si>
    <t>ร้านแสงฟ้าวัสดุก่อสร้าง</t>
  </si>
  <si>
    <t>เจริญวัสดุข้ามเปี้ย</t>
  </si>
  <si>
    <t>น้ำใสถ่ายเอกสาร</t>
  </si>
  <si>
    <t>ร้านกิจไพศาล สำโรง</t>
  </si>
  <si>
    <t>ร้านนทีพาณิชย์</t>
  </si>
  <si>
    <t>ร้านทวีกิจ</t>
  </si>
  <si>
    <t>ร้านคลินิคไดนาโม</t>
  </si>
  <si>
    <t>ร้านจรัสการช่าง</t>
  </si>
  <si>
    <t>T.K.T.ตระการแทรกเตอร์</t>
  </si>
  <si>
    <t>ร้านกนกวลี</t>
  </si>
  <si>
    <t>ค่าซ่อมแซม)ทรัพย์สิน)</t>
  </si>
  <si>
    <t>ร้านโจ</t>
  </si>
  <si>
    <t>จิตมอเตอร์แดง</t>
  </si>
  <si>
    <t>ร้านสมควรอะไหล่ยนต์</t>
  </si>
  <si>
    <t>ร้านช่างชัย</t>
  </si>
  <si>
    <t>ร้าน ม.เกษตร 16</t>
  </si>
  <si>
    <t>น้ำดื่มอุดมสุข</t>
  </si>
  <si>
    <t>อู่มณเทียนการช่าง</t>
  </si>
  <si>
    <t>วันที่ 30  กันยายน 2562</t>
  </si>
  <si>
    <t>งานป้ายครบวงจร</t>
  </si>
  <si>
    <t>ค่าโฆษณา</t>
  </si>
  <si>
    <t>ค่าซ่อมแซม (ยานพานหนะ)</t>
  </si>
  <si>
    <t>สงวนวงษ์วัสดุ</t>
  </si>
  <si>
    <t>น้ำดื่ม</t>
  </si>
  <si>
    <t>ร้านมาลีวัสดุก่อสร้าง</t>
  </si>
  <si>
    <t>ร้านวัฒนาภัณฑ์</t>
  </si>
  <si>
    <t>ร้าน เอส.บุ๊ค เซ็นเตอร์</t>
  </si>
  <si>
    <t>เจริญบรรจงออโต้พาร์ท</t>
  </si>
  <si>
    <t xml:space="preserve">ค่าซ่อมแซม(ยานะพาหนะ) </t>
  </si>
  <si>
    <t>อู่ ช่างไต๋</t>
  </si>
  <si>
    <t>อู่ หนุ่มยานยนต์</t>
  </si>
  <si>
    <t>ซันไวน์ คอมพิวเตอร์</t>
  </si>
  <si>
    <t>ค่าซ่อมแซม (ยานะพาหนะ)</t>
  </si>
  <si>
    <t>ค่าซ่อมแซม (ยานะทรัพย์สิน)</t>
  </si>
  <si>
    <t>ค่าใช้จ่ายเบ็ดเตล็ด(ค่าเตรียมเพาะชำ)</t>
  </si>
  <si>
    <t>ค่าซ่อมแซม(ทรพย์สิน)</t>
  </si>
  <si>
    <t>บ้งงื้มพันธ์ไม้</t>
  </si>
  <si>
    <t>ร้านแบรี่ช็อป</t>
  </si>
  <si>
    <t>ร้านแดงสติ๊กเกอร์</t>
  </si>
  <si>
    <t>สารเคมี</t>
  </si>
  <si>
    <t>ค่าเช่าเครื่องถ่ายเอกสาร</t>
  </si>
  <si>
    <t>หจก.อุบลไอเฟค</t>
  </si>
  <si>
    <t>ค่าเวชภัณฑ์</t>
  </si>
  <si>
    <t>เภสัชชุมชน</t>
  </si>
  <si>
    <t>ศักดิ์ชัย กรอบรูป</t>
  </si>
  <si>
    <t>หจก.อุบลสปอร์ตเซ็นเตอร์</t>
  </si>
  <si>
    <t>วันที่ 31  ตุลาคม 2562</t>
  </si>
  <si>
    <t>ค่าวัสดุอุปกรณ์การผลิต</t>
  </si>
  <si>
    <t>ค่าเตรียมวัสดุ</t>
  </si>
  <si>
    <t>บ.แอดไวซ์ขุนหาญ</t>
  </si>
  <si>
    <t>ค่าซ่อมแซม</t>
  </si>
  <si>
    <t>ร้านไวนิลอินเตอร์ไพร์</t>
  </si>
  <si>
    <t>ร้านที.เอส.มอเตอร์</t>
  </si>
  <si>
    <t>อู่ขุมทรัพย์เธอร์วิส</t>
  </si>
  <si>
    <t>อู่พางเจริญยนต์</t>
  </si>
  <si>
    <t>หจก.กันเองวัสดุก่อสร้าง</t>
  </si>
  <si>
    <t>ร้านซันไซน์กรุ๊ป</t>
  </si>
  <si>
    <t>สุรศักดิ์การยาง</t>
  </si>
  <si>
    <t>ป.เปี๊ยก(เซอร์วิส)</t>
  </si>
  <si>
    <t>อู่ช่างได๋</t>
  </si>
  <si>
    <t>ค่าโมษณา</t>
  </si>
  <si>
    <t>รพ.ร้านส.วัฒนาะไหล่</t>
  </si>
  <si>
    <t>ร้านผืด ใดนาโม</t>
  </si>
  <si>
    <t>ค่าใช้จายเบ็ดเตล็ด</t>
  </si>
  <si>
    <t>ร้านน้องรักการเกษตร</t>
  </si>
  <si>
    <t>ร้านชลธิชาก๊อปปี้</t>
  </si>
  <si>
    <t>ร้านนิรันดร์ยนต์</t>
  </si>
  <si>
    <t>อู่เต๋าออโต้เซอร์วิส</t>
  </si>
  <si>
    <t>ร้านทีเอ็น แบตเตอรี่</t>
  </si>
  <si>
    <t>อิเล็คทริคเซอร์วิส</t>
  </si>
  <si>
    <t>หจก.ลัคกี้เครื่องเขียน</t>
  </si>
  <si>
    <t>ซุปเปอร์เซ็นเตอร์</t>
  </si>
  <si>
    <t>หจก.รังสิต คอมพิวเตอร์แอนด์เทคโนโลยี</t>
  </si>
  <si>
    <t>ร้านเจอาร์ แอดวานซ์</t>
  </si>
  <si>
    <t>ร้านนิรันดร์ยนต์2</t>
  </si>
  <si>
    <t>ร้าน ส. ชำนาญกิจเกษตร</t>
  </si>
  <si>
    <t>ร้าน ก.ไพบูลย์</t>
  </si>
  <si>
    <t>ค่าใช่จ่ายเบ็ดเต็ด</t>
  </si>
  <si>
    <t>ร้านงานป้ายครบวงจร</t>
  </si>
  <si>
    <t>ร้านประยูรค้าเหล็ก</t>
  </si>
  <si>
    <t>ร้านสงวนวงษ์</t>
  </si>
  <si>
    <t>บ.น้ำดื่มอุดมสุข</t>
  </si>
  <si>
    <t>ร้านภูมิทรัพย์ซุปเปอร์</t>
  </si>
  <si>
    <t>วันที่ 30  พฤศจิกายน 2562</t>
  </si>
  <si>
    <t>ถุงดำ</t>
  </si>
  <si>
    <t>ค่าซ่อมแซม รถยนต์ ย-0224 นม</t>
  </si>
  <si>
    <t>หมึกเครื่องพิมพ์</t>
  </si>
  <si>
    <t>ค่าเครื่องเขียน - แบบพิม์</t>
  </si>
  <si>
    <t>ค่าซ่อมแซม รถไถฟาร์มแทรกเตอร์</t>
  </si>
  <si>
    <t>นายประสงค์  พุ่มจันทร์</t>
  </si>
  <si>
    <t>หจก.โกบะการเกษตร</t>
  </si>
  <si>
    <t>ค่าอุปกรณ์(ยางพารายาง)</t>
  </si>
  <si>
    <t>นางสายปัญญา ศรีสวัสดิ์</t>
  </si>
  <si>
    <t>ร้านสะไพศาล</t>
  </si>
  <si>
    <t>ค่าอุปกรณณ์การผลิต</t>
  </si>
  <si>
    <t>ร้านมิตรไทยวัสดุก่อสร้าง</t>
  </si>
  <si>
    <t>อิสราภรณ์ปรินติ๊ง</t>
  </si>
  <si>
    <t>ค่าซ่อมแซม คูโบต้า</t>
  </si>
  <si>
    <t>หจก.ปิยะอะไหล่</t>
  </si>
  <si>
    <t>ค่าโฆษณา-ประชาสัมพันธ์</t>
  </si>
  <si>
    <t>ร้านศรชัย</t>
  </si>
  <si>
    <t>แสงฟ้าวัสดุก่อสร้าง</t>
  </si>
  <si>
    <t>ค่าซ่อมแซมยานพหานะ</t>
  </si>
  <si>
    <t>ซ.เซอร์วิส</t>
  </si>
  <si>
    <t>หน่อยโฆษณา</t>
  </si>
  <si>
    <t>พาวเวอร์ทูลล์</t>
  </si>
  <si>
    <t>ค่าซ่อมแซม ยานพาหนะ</t>
  </si>
  <si>
    <t>อู๋เต๋าเซอร์วิส</t>
  </si>
  <si>
    <t>ร้าน ก.ไพบูลย์พาณิชย์</t>
  </si>
  <si>
    <t>ก.ไพบูลย์พาณิชย์</t>
  </si>
  <si>
    <t>ค่าซ่อมแซมยานพาหนะ 82-7403 อบ</t>
  </si>
  <si>
    <t>ค่าซ่อมแซมยานพาหนะ รถไถฟาร์มแทรกเตอร์ L4018</t>
  </si>
  <si>
    <t>ศักดิ์สิทธิ์การช่าง</t>
  </si>
  <si>
    <t>ค่าซ่อมแซมยานพาหนะ 86-1831 นม</t>
  </si>
  <si>
    <t>อาดเจริญยนต์</t>
  </si>
  <si>
    <t>ค่าสารเคมี (กรดฟอมิค)</t>
  </si>
  <si>
    <t>บ.ศักดาอะไหล่ยนต์ (1991) จำกัด</t>
  </si>
  <si>
    <t>นางสงกาล ทาคำใจ</t>
  </si>
  <si>
    <t>ค่าซ่อมแซม ยานพาหนะ ผอ 2139 อบ</t>
  </si>
  <si>
    <t>มนเทียนการช่าง</t>
  </si>
  <si>
    <t>ค่าซ่อมแซม ยานพาหนะ บจ4451นม</t>
  </si>
  <si>
    <t>บ.ยูนิตี้ไอที ซิสเต็ม จำกัด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</si>
</sst>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9">
    <font>
      <sz val="10"/>
      <name val="Arial"/>
      <family val="0"/>
    </font>
    <font>
      <sz val="11"/>
      <color indexed="8"/>
      <name val="Tahoma"/>
      <family val="2"/>
    </font>
    <font>
      <b/>
      <sz val="10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sz val="14"/>
      <name val="TH SarabunPSK"/>
      <family val="2"/>
    </font>
    <font>
      <sz val="10"/>
      <name val="TH SarabunPSK"/>
      <family val="2"/>
    </font>
    <font>
      <sz val="16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b/>
      <sz val="1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1" applyNumberFormat="0" applyAlignment="0" applyProtection="0"/>
    <xf numFmtId="0" fontId="10" fillId="35" borderId="2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38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9" borderId="1" applyNumberFormat="0" applyAlignment="0" applyProtection="0"/>
    <xf numFmtId="0" fontId="17" fillId="13" borderId="2" applyNumberFormat="0" applyAlignment="0" applyProtection="0"/>
    <xf numFmtId="0" fontId="42" fillId="40" borderId="0" applyNumberFormat="0" applyBorder="0" applyAlignment="0" applyProtection="0"/>
    <xf numFmtId="0" fontId="18" fillId="4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9" fillId="0" borderId="8" applyNumberFormat="0" applyFill="0" applyAlignment="0" applyProtection="0"/>
    <xf numFmtId="0" fontId="44" fillId="42" borderId="0" applyNumberFormat="0" applyBorder="0" applyAlignment="0" applyProtection="0"/>
    <xf numFmtId="0" fontId="20" fillId="5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46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3" fillId="49" borderId="0" applyNumberFormat="0" applyBorder="0" applyAlignment="0" applyProtection="0"/>
    <xf numFmtId="0" fontId="9" fillId="29" borderId="0" applyNumberFormat="0" applyBorder="0" applyAlignment="0" applyProtection="0"/>
    <xf numFmtId="0" fontId="33" fillId="50" borderId="0" applyNumberFormat="0" applyBorder="0" applyAlignment="0" applyProtection="0"/>
    <xf numFmtId="0" fontId="9" fillId="31" borderId="0" applyNumberFormat="0" applyBorder="0" applyAlignment="0" applyProtection="0"/>
    <xf numFmtId="0" fontId="33" fillId="51" borderId="0" applyNumberFormat="0" applyBorder="0" applyAlignment="0" applyProtection="0"/>
    <xf numFmtId="0" fontId="9" fillId="52" borderId="0" applyNumberFormat="0" applyBorder="0" applyAlignment="0" applyProtection="0"/>
    <xf numFmtId="0" fontId="45" fillId="34" borderId="9" applyNumberFormat="0" applyAlignment="0" applyProtection="0"/>
    <xf numFmtId="0" fontId="21" fillId="35" borderId="10" applyNumberFormat="0" applyAlignment="0" applyProtection="0"/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46" fillId="0" borderId="13" applyNumberFormat="0" applyFill="0" applyAlignment="0" applyProtection="0"/>
    <xf numFmtId="0" fontId="22" fillId="0" borderId="14" applyNumberFormat="0" applyFill="0" applyAlignment="0" applyProtection="0"/>
    <xf numFmtId="0" fontId="47" fillId="0" borderId="15" applyNumberFormat="0" applyFill="0" applyAlignment="0" applyProtection="0"/>
    <xf numFmtId="0" fontId="23" fillId="0" borderId="16" applyNumberFormat="0" applyFill="0" applyAlignment="0" applyProtection="0"/>
    <xf numFmtId="0" fontId="48" fillId="0" borderId="17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9" xfId="70" applyFont="1" applyFill="1" applyBorder="1" applyAlignment="1">
      <alignment horizontal="center" vertical="top" wrapText="1"/>
      <protection/>
    </xf>
    <xf numFmtId="0" fontId="5" fillId="0" borderId="19" xfId="70" applyFont="1" applyFill="1" applyBorder="1" applyAlignment="1">
      <alignment horizontal="center" vertical="top" wrapText="1"/>
      <protection/>
    </xf>
    <xf numFmtId="43" fontId="7" fillId="0" borderId="19" xfId="57" applyFont="1" applyFill="1" applyBorder="1" applyAlignment="1">
      <alignment horizontal="center" vertical="top" wrapText="1"/>
    </xf>
    <xf numFmtId="0" fontId="7" fillId="0" borderId="20" xfId="70" applyFont="1" applyFill="1" applyBorder="1" applyAlignment="1">
      <alignment horizontal="center" vertical="top" wrapText="1"/>
      <protection/>
    </xf>
    <xf numFmtId="43" fontId="7" fillId="0" borderId="20" xfId="57" applyFont="1" applyFill="1" applyBorder="1" applyAlignment="1">
      <alignment horizontal="center" vertical="top" wrapText="1"/>
    </xf>
    <xf numFmtId="0" fontId="7" fillId="0" borderId="21" xfId="70" applyFont="1" applyFill="1" applyBorder="1">
      <alignment/>
      <protection/>
    </xf>
    <xf numFmtId="0" fontId="7" fillId="0" borderId="21" xfId="70" applyFont="1" applyFill="1" applyBorder="1" applyAlignment="1">
      <alignment horizontal="center"/>
      <protection/>
    </xf>
    <xf numFmtId="43" fontId="7" fillId="0" borderId="21" xfId="57" applyFont="1" applyFill="1" applyBorder="1" applyAlignment="1">
      <alignment/>
    </xf>
    <xf numFmtId="0" fontId="7" fillId="0" borderId="22" xfId="70" applyFont="1" applyFill="1" applyBorder="1" applyAlignment="1">
      <alignment horizontal="center"/>
      <protection/>
    </xf>
    <xf numFmtId="0" fontId="7" fillId="0" borderId="22" xfId="70" applyFont="1" applyFill="1" applyBorder="1">
      <alignment/>
      <protection/>
    </xf>
    <xf numFmtId="0" fontId="7" fillId="0" borderId="23" xfId="70" applyFont="1" applyFill="1" applyBorder="1">
      <alignment/>
      <protection/>
    </xf>
    <xf numFmtId="43" fontId="7" fillId="0" borderId="23" xfId="57" applyFont="1" applyFill="1" applyBorder="1" applyAlignment="1">
      <alignment/>
    </xf>
    <xf numFmtId="0" fontId="7" fillId="0" borderId="23" xfId="70" applyFont="1" applyFill="1" applyBorder="1" applyAlignment="1">
      <alignment horizontal="center"/>
      <protection/>
    </xf>
    <xf numFmtId="43" fontId="4" fillId="0" borderId="0" xfId="57" applyFont="1" applyFill="1" applyBorder="1" applyAlignment="1">
      <alignment/>
    </xf>
    <xf numFmtId="0" fontId="5" fillId="0" borderId="23" xfId="7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3" fontId="7" fillId="0" borderId="20" xfId="57" applyFont="1" applyFill="1" applyBorder="1" applyAlignment="1">
      <alignment/>
    </xf>
    <xf numFmtId="43" fontId="7" fillId="0" borderId="24" xfId="57" applyFont="1" applyFill="1" applyBorder="1" applyAlignment="1">
      <alignment/>
    </xf>
    <xf numFmtId="43" fontId="7" fillId="0" borderId="22" xfId="57" applyFont="1" applyFill="1" applyBorder="1" applyAlignment="1">
      <alignment/>
    </xf>
    <xf numFmtId="0" fontId="4" fillId="0" borderId="20" xfId="0" applyFont="1" applyFill="1" applyBorder="1" applyAlignment="1">
      <alignment/>
    </xf>
    <xf numFmtId="43" fontId="8" fillId="0" borderId="0" xfId="57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7" fillId="0" borderId="25" xfId="57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6" xfId="70" applyFont="1" applyFill="1" applyBorder="1" applyAlignment="1">
      <alignment horizontal="center"/>
      <protection/>
    </xf>
    <xf numFmtId="0" fontId="5" fillId="0" borderId="26" xfId="70" applyFont="1" applyFill="1" applyBorder="1">
      <alignment/>
      <protection/>
    </xf>
    <xf numFmtId="0" fontId="7" fillId="0" borderId="26" xfId="70" applyFont="1" applyFill="1" applyBorder="1">
      <alignment/>
      <protection/>
    </xf>
    <xf numFmtId="43" fontId="7" fillId="0" borderId="27" xfId="57" applyFont="1" applyFill="1" applyBorder="1" applyAlignment="1">
      <alignment/>
    </xf>
    <xf numFmtId="0" fontId="7" fillId="0" borderId="25" xfId="70" applyFont="1" applyFill="1" applyBorder="1" applyAlignment="1">
      <alignment horizontal="center"/>
      <protection/>
    </xf>
    <xf numFmtId="0" fontId="5" fillId="0" borderId="25" xfId="70" applyFont="1" applyFill="1" applyBorder="1">
      <alignment/>
      <protection/>
    </xf>
    <xf numFmtId="0" fontId="7" fillId="0" borderId="25" xfId="70" applyFont="1" applyFill="1" applyBorder="1">
      <alignment/>
      <protection/>
    </xf>
    <xf numFmtId="0" fontId="7" fillId="0" borderId="24" xfId="70" applyFont="1" applyFill="1" applyBorder="1" applyAlignment="1">
      <alignment horizontal="center"/>
      <protection/>
    </xf>
    <xf numFmtId="0" fontId="5" fillId="0" borderId="24" xfId="70" applyFont="1" applyFill="1" applyBorder="1">
      <alignment/>
      <protection/>
    </xf>
    <xf numFmtId="0" fontId="7" fillId="0" borderId="24" xfId="70" applyFont="1" applyFill="1" applyBorder="1">
      <alignment/>
      <protection/>
    </xf>
    <xf numFmtId="0" fontId="7" fillId="0" borderId="0" xfId="70" applyFont="1" applyFill="1" applyBorder="1" applyAlignment="1">
      <alignment horizontal="center"/>
      <protection/>
    </xf>
    <xf numFmtId="0" fontId="5" fillId="0" borderId="0" xfId="70" applyFont="1" applyFill="1" applyBorder="1">
      <alignment/>
      <protection/>
    </xf>
    <xf numFmtId="0" fontId="7" fillId="0" borderId="0" xfId="70" applyFont="1" applyFill="1" applyBorder="1">
      <alignment/>
      <protection/>
    </xf>
    <xf numFmtId="43" fontId="7" fillId="0" borderId="0" xfId="57" applyFont="1" applyFill="1" applyBorder="1" applyAlignment="1">
      <alignment/>
    </xf>
    <xf numFmtId="43" fontId="3" fillId="0" borderId="0" xfId="57" applyFont="1" applyFill="1" applyAlignment="1">
      <alignment/>
    </xf>
    <xf numFmtId="0" fontId="5" fillId="0" borderId="22" xfId="70" applyFont="1" applyFill="1" applyBorder="1">
      <alignment/>
      <protection/>
    </xf>
    <xf numFmtId="0" fontId="25" fillId="0" borderId="0" xfId="0" applyFont="1" applyFill="1" applyAlignment="1">
      <alignment/>
    </xf>
    <xf numFmtId="43" fontId="26" fillId="0" borderId="0" xfId="57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43" fontId="28" fillId="0" borderId="0" xfId="57" applyFont="1" applyFill="1" applyAlignment="1">
      <alignment/>
    </xf>
    <xf numFmtId="15" fontId="26" fillId="0" borderId="0" xfId="57" applyNumberFormat="1" applyFont="1" applyFill="1" applyBorder="1" applyAlignment="1">
      <alignment horizontal="center"/>
    </xf>
    <xf numFmtId="0" fontId="7" fillId="0" borderId="23" xfId="70" applyFont="1" applyFill="1" applyBorder="1" applyAlignment="1">
      <alignment horizontal="center" vertical="center"/>
      <protection/>
    </xf>
    <xf numFmtId="43" fontId="26" fillId="55" borderId="0" xfId="57" applyFont="1" applyFill="1" applyBorder="1" applyAlignment="1">
      <alignment horizontal="center"/>
    </xf>
    <xf numFmtId="0" fontId="7" fillId="0" borderId="28" xfId="70" applyFont="1" applyFill="1" applyBorder="1" applyAlignment="1">
      <alignment horizontal="center"/>
      <protection/>
    </xf>
    <xf numFmtId="0" fontId="7" fillId="0" borderId="28" xfId="70" applyFont="1" applyFill="1" applyBorder="1">
      <alignment/>
      <protection/>
    </xf>
    <xf numFmtId="43" fontId="7" fillId="0" borderId="28" xfId="57" applyFont="1" applyFill="1" applyBorder="1" applyAlignment="1">
      <alignment/>
    </xf>
    <xf numFmtId="0" fontId="5" fillId="0" borderId="29" xfId="70" applyFont="1" applyFill="1" applyBorder="1" applyAlignment="1">
      <alignment horizontal="right"/>
      <protection/>
    </xf>
    <xf numFmtId="0" fontId="7" fillId="0" borderId="30" xfId="70" applyFont="1" applyFill="1" applyBorder="1" applyAlignment="1">
      <alignment horizontal="center"/>
      <protection/>
    </xf>
    <xf numFmtId="43" fontId="5" fillId="0" borderId="23" xfId="57" applyFont="1" applyFill="1" applyBorder="1" applyAlignment="1">
      <alignment/>
    </xf>
    <xf numFmtId="43" fontId="5" fillId="0" borderId="22" xfId="57" applyFont="1" applyFill="1" applyBorder="1" applyAlignment="1">
      <alignment/>
    </xf>
    <xf numFmtId="43" fontId="5" fillId="0" borderId="26" xfId="57" applyFont="1" applyFill="1" applyBorder="1" applyAlignment="1">
      <alignment/>
    </xf>
    <xf numFmtId="43" fontId="7" fillId="0" borderId="26" xfId="57" applyFont="1" applyFill="1" applyBorder="1" applyAlignment="1">
      <alignment/>
    </xf>
    <xf numFmtId="43" fontId="5" fillId="0" borderId="25" xfId="57" applyFont="1" applyFill="1" applyBorder="1" applyAlignment="1">
      <alignment/>
    </xf>
    <xf numFmtId="43" fontId="5" fillId="0" borderId="24" xfId="57" applyFont="1" applyFill="1" applyBorder="1" applyAlignment="1">
      <alignment/>
    </xf>
    <xf numFmtId="43" fontId="5" fillId="0" borderId="20" xfId="57" applyFont="1" applyFill="1" applyBorder="1" applyAlignment="1">
      <alignment/>
    </xf>
    <xf numFmtId="43" fontId="5" fillId="0" borderId="21" xfId="57" applyFont="1" applyFill="1" applyBorder="1" applyAlignment="1">
      <alignment/>
    </xf>
    <xf numFmtId="43" fontId="5" fillId="0" borderId="0" xfId="57" applyFont="1" applyFill="1" applyBorder="1" applyAlignment="1">
      <alignment/>
    </xf>
    <xf numFmtId="43" fontId="5" fillId="0" borderId="28" xfId="57" applyFont="1" applyFill="1" applyBorder="1" applyAlignment="1">
      <alignment/>
    </xf>
    <xf numFmtId="15" fontId="7" fillId="0" borderId="23" xfId="70" applyNumberFormat="1" applyFont="1" applyFill="1" applyBorder="1" applyAlignment="1">
      <alignment horizontal="center"/>
      <protection/>
    </xf>
    <xf numFmtId="0" fontId="7" fillId="0" borderId="23" xfId="70" applyFont="1" applyFill="1" applyBorder="1" applyAlignment="1">
      <alignment horizontal="left"/>
      <protection/>
    </xf>
    <xf numFmtId="0" fontId="7" fillId="0" borderId="23" xfId="70" applyFont="1" applyFill="1" applyBorder="1" applyAlignment="1">
      <alignment horizontal="left" vertical="center"/>
      <protection/>
    </xf>
    <xf numFmtId="43" fontId="4" fillId="0" borderId="0" xfId="57" applyFont="1" applyFill="1" applyBorder="1" applyAlignment="1">
      <alignment horizontal="left" vertical="top"/>
    </xf>
    <xf numFmtId="0" fontId="7" fillId="0" borderId="23" xfId="7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7" fillId="0" borderId="31" xfId="70" applyFont="1" applyFill="1" applyBorder="1" applyAlignment="1">
      <alignment horizontal="center"/>
      <protection/>
    </xf>
    <xf numFmtId="0" fontId="7" fillId="0" borderId="25" xfId="70" applyFont="1" applyFill="1" applyBorder="1" applyAlignment="1">
      <alignment horizontal="left"/>
      <protection/>
    </xf>
    <xf numFmtId="0" fontId="5" fillId="0" borderId="30" xfId="70" applyFont="1" applyFill="1" applyBorder="1" applyAlignment="1">
      <alignment horizontal="center"/>
      <protection/>
    </xf>
    <xf numFmtId="0" fontId="5" fillId="0" borderId="23" xfId="70" applyFont="1" applyFill="1" applyBorder="1" applyAlignment="1">
      <alignment horizontal="center"/>
      <protection/>
    </xf>
    <xf numFmtId="0" fontId="26" fillId="0" borderId="23" xfId="70" applyFont="1" applyFill="1" applyBorder="1" applyAlignment="1">
      <alignment horizontal="left"/>
      <protection/>
    </xf>
    <xf numFmtId="0" fontId="7" fillId="0" borderId="32" xfId="70" applyFont="1" applyFill="1" applyBorder="1" applyAlignment="1">
      <alignment horizontal="center"/>
      <protection/>
    </xf>
    <xf numFmtId="0" fontId="7" fillId="0" borderId="33" xfId="70" applyFont="1" applyFill="1" applyBorder="1" applyAlignment="1">
      <alignment horizontal="center"/>
      <protection/>
    </xf>
    <xf numFmtId="43" fontId="5" fillId="0" borderId="33" xfId="57" applyFont="1" applyFill="1" applyBorder="1" applyAlignment="1">
      <alignment/>
    </xf>
    <xf numFmtId="43" fontId="7" fillId="0" borderId="33" xfId="57" applyFont="1" applyFill="1" applyBorder="1" applyAlignment="1">
      <alignment/>
    </xf>
    <xf numFmtId="0" fontId="7" fillId="0" borderId="33" xfId="70" applyFont="1" applyFill="1" applyBorder="1">
      <alignment/>
      <protection/>
    </xf>
    <xf numFmtId="0" fontId="7" fillId="0" borderId="31" xfId="70" applyFont="1" applyFill="1" applyBorder="1">
      <alignment/>
      <protection/>
    </xf>
    <xf numFmtId="0" fontId="7" fillId="56" borderId="23" xfId="70" applyFont="1" applyFill="1" applyBorder="1">
      <alignment/>
      <protection/>
    </xf>
    <xf numFmtId="43" fontId="7" fillId="56" borderId="23" xfId="57" applyFont="1" applyFill="1" applyBorder="1" applyAlignment="1">
      <alignment/>
    </xf>
    <xf numFmtId="0" fontId="7" fillId="56" borderId="23" xfId="70" applyFont="1" applyFill="1" applyBorder="1" applyAlignment="1">
      <alignment horizontal="center"/>
      <protection/>
    </xf>
    <xf numFmtId="15" fontId="7" fillId="56" borderId="23" xfId="70" applyNumberFormat="1" applyFont="1" applyFill="1" applyBorder="1" applyAlignment="1">
      <alignment horizontal="center"/>
      <protection/>
    </xf>
    <xf numFmtId="43" fontId="7" fillId="57" borderId="23" xfId="57" applyFont="1" applyFill="1" applyBorder="1" applyAlignment="1">
      <alignment/>
    </xf>
    <xf numFmtId="0" fontId="7" fillId="57" borderId="23" xfId="70" applyFont="1" applyFill="1" applyBorder="1" applyAlignment="1">
      <alignment horizontal="center"/>
      <protection/>
    </xf>
    <xf numFmtId="15" fontId="7" fillId="57" borderId="23" xfId="7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43" fontId="4" fillId="0" borderId="0" xfId="57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29" xfId="70" applyFont="1" applyFill="1" applyBorder="1" applyAlignment="1">
      <alignment horizontal="right"/>
      <protection/>
    </xf>
    <xf numFmtId="0" fontId="28" fillId="0" borderId="19" xfId="70" applyFont="1" applyFill="1" applyBorder="1" applyAlignment="1">
      <alignment horizontal="center" vertical="top" wrapText="1"/>
      <protection/>
    </xf>
    <xf numFmtId="0" fontId="31" fillId="0" borderId="30" xfId="70" applyFont="1" applyFill="1" applyBorder="1" applyAlignment="1">
      <alignment horizontal="center"/>
      <protection/>
    </xf>
    <xf numFmtId="43" fontId="25" fillId="0" borderId="0" xfId="57" applyFont="1" applyFill="1" applyBorder="1" applyAlignment="1">
      <alignment/>
    </xf>
    <xf numFmtId="0" fontId="28" fillId="0" borderId="23" xfId="70" applyFont="1" applyFill="1" applyBorder="1" applyAlignment="1">
      <alignment horizontal="center"/>
      <protection/>
    </xf>
    <xf numFmtId="0" fontId="28" fillId="0" borderId="23" xfId="70" applyFont="1" applyFill="1" applyBorder="1">
      <alignment/>
      <protection/>
    </xf>
    <xf numFmtId="43" fontId="28" fillId="0" borderId="23" xfId="57" applyFont="1" applyFill="1" applyBorder="1" applyAlignment="1">
      <alignment/>
    </xf>
    <xf numFmtId="43" fontId="28" fillId="0" borderId="22" xfId="57" applyFont="1" applyFill="1" applyBorder="1" applyAlignment="1">
      <alignment/>
    </xf>
    <xf numFmtId="0" fontId="28" fillId="0" borderId="23" xfId="70" applyFont="1" applyFill="1" applyBorder="1" applyAlignment="1">
      <alignment horizontal="left"/>
      <protection/>
    </xf>
    <xf numFmtId="15" fontId="28" fillId="0" borderId="23" xfId="70" applyNumberFormat="1" applyFont="1" applyFill="1" applyBorder="1" applyAlignment="1">
      <alignment horizontal="center"/>
      <protection/>
    </xf>
    <xf numFmtId="43" fontId="8" fillId="0" borderId="0" xfId="57" applyFont="1" applyFill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57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28" fillId="57" borderId="23" xfId="57" applyFont="1" applyFill="1" applyBorder="1" applyAlignment="1">
      <alignment/>
    </xf>
    <xf numFmtId="0" fontId="28" fillId="57" borderId="23" xfId="70" applyFont="1" applyFill="1" applyBorder="1" applyAlignment="1">
      <alignment horizontal="center"/>
      <protection/>
    </xf>
    <xf numFmtId="15" fontId="28" fillId="57" borderId="23" xfId="70" applyNumberFormat="1" applyFont="1" applyFill="1" applyBorder="1" applyAlignment="1">
      <alignment horizontal="center"/>
      <protection/>
    </xf>
    <xf numFmtId="0" fontId="31" fillId="0" borderId="23" xfId="70" applyFont="1" applyFill="1" applyBorder="1">
      <alignment/>
      <protection/>
    </xf>
    <xf numFmtId="43" fontId="31" fillId="0" borderId="24" xfId="57" applyFont="1" applyFill="1" applyBorder="1" applyAlignment="1">
      <alignment/>
    </xf>
    <xf numFmtId="43" fontId="31" fillId="0" borderId="20" xfId="57" applyFont="1" applyFill="1" applyBorder="1" applyAlignment="1">
      <alignment/>
    </xf>
    <xf numFmtId="0" fontId="31" fillId="0" borderId="23" xfId="70" applyFont="1" applyFill="1" applyBorder="1" applyAlignment="1">
      <alignment horizontal="center"/>
      <protection/>
    </xf>
    <xf numFmtId="43" fontId="25" fillId="55" borderId="0" xfId="57" applyFont="1" applyFill="1" applyBorder="1" applyAlignment="1">
      <alignment horizontal="center"/>
    </xf>
    <xf numFmtId="43" fontId="31" fillId="0" borderId="22" xfId="57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8" fillId="0" borderId="23" xfId="70" applyFont="1" applyFill="1" applyBorder="1" applyAlignment="1">
      <alignment/>
      <protection/>
    </xf>
    <xf numFmtId="43" fontId="28" fillId="0" borderId="20" xfId="57" applyFont="1" applyFill="1" applyBorder="1" applyAlignment="1">
      <alignment/>
    </xf>
    <xf numFmtId="0" fontId="28" fillId="0" borderId="26" xfId="70" applyFont="1" applyFill="1" applyBorder="1" applyAlignment="1">
      <alignment horizontal="center"/>
      <protection/>
    </xf>
    <xf numFmtId="0" fontId="31" fillId="0" borderId="26" xfId="70" applyFont="1" applyFill="1" applyBorder="1">
      <alignment/>
      <protection/>
    </xf>
    <xf numFmtId="43" fontId="28" fillId="0" borderId="21" xfId="57" applyFont="1" applyFill="1" applyBorder="1" applyAlignment="1">
      <alignment/>
    </xf>
    <xf numFmtId="43" fontId="28" fillId="0" borderId="26" xfId="57" applyFont="1" applyFill="1" applyBorder="1" applyAlignment="1">
      <alignment/>
    </xf>
    <xf numFmtId="0" fontId="28" fillId="0" borderId="26" xfId="70" applyFont="1" applyFill="1" applyBorder="1">
      <alignment/>
      <protection/>
    </xf>
    <xf numFmtId="0" fontId="28" fillId="0" borderId="0" xfId="70" applyFont="1" applyFill="1" applyBorder="1" applyAlignment="1">
      <alignment horizontal="center"/>
      <protection/>
    </xf>
    <xf numFmtId="0" fontId="31" fillId="0" borderId="0" xfId="70" applyFont="1" applyFill="1" applyBorder="1">
      <alignment/>
      <protection/>
    </xf>
    <xf numFmtId="43" fontId="31" fillId="0" borderId="0" xfId="57" applyFont="1" applyFill="1" applyBorder="1" applyAlignment="1">
      <alignment/>
    </xf>
    <xf numFmtId="43" fontId="28" fillId="0" borderId="0" xfId="57" applyFont="1" applyFill="1" applyBorder="1" applyAlignment="1">
      <alignment/>
    </xf>
    <xf numFmtId="0" fontId="28" fillId="0" borderId="0" xfId="70" applyFont="1" applyFill="1" applyBorder="1">
      <alignment/>
      <protection/>
    </xf>
    <xf numFmtId="43" fontId="31" fillId="0" borderId="28" xfId="57" applyFont="1" applyFill="1" applyBorder="1" applyAlignment="1">
      <alignment/>
    </xf>
    <xf numFmtId="43" fontId="28" fillId="0" borderId="28" xfId="57" applyFont="1" applyFill="1" applyBorder="1" applyAlignment="1">
      <alignment/>
    </xf>
    <xf numFmtId="0" fontId="28" fillId="0" borderId="28" xfId="70" applyFont="1" applyFill="1" applyBorder="1">
      <alignment/>
      <protection/>
    </xf>
    <xf numFmtId="0" fontId="28" fillId="0" borderId="28" xfId="70" applyFont="1" applyFill="1" applyBorder="1" applyAlignment="1">
      <alignment horizontal="center"/>
      <protection/>
    </xf>
    <xf numFmtId="43" fontId="28" fillId="0" borderId="25" xfId="57" applyFont="1" applyFill="1" applyBorder="1" applyAlignment="1">
      <alignment/>
    </xf>
    <xf numFmtId="43" fontId="28" fillId="0" borderId="0" xfId="57" applyFont="1" applyFill="1" applyAlignment="1">
      <alignment/>
    </xf>
    <xf numFmtId="43" fontId="28" fillId="0" borderId="24" xfId="57" applyFont="1" applyFill="1" applyBorder="1" applyAlignment="1">
      <alignment/>
    </xf>
    <xf numFmtId="0" fontId="28" fillId="0" borderId="32" xfId="70" applyFont="1" applyFill="1" applyBorder="1" applyAlignment="1">
      <alignment horizontal="center"/>
      <protection/>
    </xf>
    <xf numFmtId="43" fontId="31" fillId="0" borderId="33" xfId="57" applyFont="1" applyFill="1" applyBorder="1" applyAlignment="1">
      <alignment/>
    </xf>
    <xf numFmtId="43" fontId="28" fillId="0" borderId="33" xfId="57" applyFont="1" applyFill="1" applyBorder="1" applyAlignment="1">
      <alignment/>
    </xf>
    <xf numFmtId="0" fontId="28" fillId="0" borderId="33" xfId="70" applyFont="1" applyFill="1" applyBorder="1">
      <alignment/>
      <protection/>
    </xf>
    <xf numFmtId="0" fontId="28" fillId="0" borderId="33" xfId="70" applyFont="1" applyFill="1" applyBorder="1" applyAlignment="1">
      <alignment horizontal="center"/>
      <protection/>
    </xf>
    <xf numFmtId="0" fontId="28" fillId="0" borderId="31" xfId="70" applyFont="1" applyFill="1" applyBorder="1">
      <alignment/>
      <protection/>
    </xf>
    <xf numFmtId="0" fontId="31" fillId="0" borderId="34" xfId="70" applyFont="1" applyFill="1" applyBorder="1" applyAlignment="1">
      <alignment horizontal="center"/>
      <protection/>
    </xf>
    <xf numFmtId="15" fontId="25" fillId="0" borderId="0" xfId="57" applyNumberFormat="1" applyFont="1" applyFill="1" applyBorder="1" applyAlignment="1">
      <alignment horizontal="center"/>
    </xf>
    <xf numFmtId="0" fontId="28" fillId="0" borderId="25" xfId="70" applyFont="1" applyFill="1" applyBorder="1" applyAlignment="1">
      <alignment horizontal="center"/>
      <protection/>
    </xf>
    <xf numFmtId="0" fontId="28" fillId="0" borderId="25" xfId="70" applyFont="1" applyFill="1" applyBorder="1">
      <alignment/>
      <protection/>
    </xf>
    <xf numFmtId="0" fontId="28" fillId="0" borderId="25" xfId="70" applyFont="1" applyFill="1" applyBorder="1" applyAlignment="1">
      <alignment horizontal="left"/>
      <protection/>
    </xf>
    <xf numFmtId="0" fontId="31" fillId="0" borderId="25" xfId="70" applyFont="1" applyFill="1" applyBorder="1" applyAlignment="1">
      <alignment horizontal="center"/>
      <protection/>
    </xf>
    <xf numFmtId="0" fontId="31" fillId="0" borderId="25" xfId="70" applyFont="1" applyFill="1" applyBorder="1">
      <alignment/>
      <protection/>
    </xf>
    <xf numFmtId="0" fontId="28" fillId="0" borderId="24" xfId="70" applyFont="1" applyFill="1" applyBorder="1" applyAlignment="1">
      <alignment horizontal="center"/>
      <protection/>
    </xf>
    <xf numFmtId="0" fontId="31" fillId="0" borderId="24" xfId="70" applyFont="1" applyFill="1" applyBorder="1">
      <alignment/>
      <protection/>
    </xf>
    <xf numFmtId="0" fontId="28" fillId="0" borderId="24" xfId="70" applyFont="1" applyFill="1" applyBorder="1">
      <alignment/>
      <protection/>
    </xf>
    <xf numFmtId="43" fontId="31" fillId="0" borderId="0" xfId="70" applyNumberFormat="1" applyFont="1" applyFill="1" applyBorder="1">
      <alignment/>
      <protection/>
    </xf>
    <xf numFmtId="43" fontId="7" fillId="0" borderId="0" xfId="57" applyFont="1" applyFill="1" applyAlignment="1">
      <alignment/>
    </xf>
    <xf numFmtId="0" fontId="5" fillId="0" borderId="34" xfId="70" applyFont="1" applyFill="1" applyBorder="1" applyAlignment="1">
      <alignment horizontal="center"/>
      <protection/>
    </xf>
    <xf numFmtId="0" fontId="5" fillId="0" borderId="25" xfId="70" applyFont="1" applyFill="1" applyBorder="1" applyAlignment="1">
      <alignment horizontal="center"/>
      <protection/>
    </xf>
    <xf numFmtId="43" fontId="5" fillId="0" borderId="0" xfId="70" applyNumberFormat="1" applyFont="1" applyFill="1" applyBorder="1">
      <alignment/>
      <protection/>
    </xf>
    <xf numFmtId="43" fontId="7" fillId="57" borderId="20" xfId="57" applyFont="1" applyFill="1" applyBorder="1" applyAlignment="1">
      <alignment/>
    </xf>
    <xf numFmtId="43" fontId="5" fillId="0" borderId="19" xfId="57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7" fillId="0" borderId="0" xfId="70" applyFont="1" applyFill="1" applyBorder="1" applyAlignment="1">
      <alignment horizontal="center" vertical="top" wrapText="1"/>
      <protection/>
    </xf>
    <xf numFmtId="0" fontId="7" fillId="0" borderId="27" xfId="70" applyFont="1" applyFill="1" applyBorder="1" applyAlignment="1">
      <alignment horizontal="center" vertical="top" wrapText="1"/>
      <protection/>
    </xf>
    <xf numFmtId="43" fontId="7" fillId="0" borderId="0" xfId="70" applyNumberFormat="1" applyFont="1" applyFill="1" applyBorder="1" applyAlignment="1">
      <alignment horizontal="center" vertical="top" wrapText="1"/>
      <protection/>
    </xf>
    <xf numFmtId="0" fontId="7" fillId="0" borderId="22" xfId="70" applyFont="1" applyFill="1" applyBorder="1" applyAlignment="1">
      <alignment horizontal="center" vertical="top" wrapText="1"/>
      <protection/>
    </xf>
    <xf numFmtId="0" fontId="5" fillId="0" borderId="34" xfId="70" applyFont="1" applyFill="1" applyBorder="1" applyAlignment="1">
      <alignment horizontal="left"/>
      <protection/>
    </xf>
    <xf numFmtId="0" fontId="5" fillId="0" borderId="35" xfId="70" applyFont="1" applyFill="1" applyBorder="1" applyAlignment="1">
      <alignment horizontal="left"/>
      <protection/>
    </xf>
    <xf numFmtId="0" fontId="5" fillId="0" borderId="36" xfId="70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5" fillId="0" borderId="29" xfId="70" applyFont="1" applyFill="1" applyBorder="1" applyAlignment="1">
      <alignment horizontal="center"/>
      <protection/>
    </xf>
    <xf numFmtId="0" fontId="5" fillId="0" borderId="32" xfId="70" applyFont="1" applyFill="1" applyBorder="1" applyAlignment="1">
      <alignment horizontal="left"/>
      <protection/>
    </xf>
    <xf numFmtId="0" fontId="5" fillId="0" borderId="33" xfId="70" applyFont="1" applyFill="1" applyBorder="1" applyAlignment="1">
      <alignment horizontal="left"/>
      <protection/>
    </xf>
    <xf numFmtId="0" fontId="5" fillId="0" borderId="31" xfId="70" applyFont="1" applyFill="1" applyBorder="1" applyAlignment="1">
      <alignment horizontal="left"/>
      <protection/>
    </xf>
    <xf numFmtId="0" fontId="7" fillId="0" borderId="30" xfId="70" applyFont="1" applyFill="1" applyBorder="1" applyAlignment="1">
      <alignment horizontal="center"/>
      <protection/>
    </xf>
    <xf numFmtId="0" fontId="7" fillId="0" borderId="37" xfId="70" applyFont="1" applyFill="1" applyBorder="1" applyAlignment="1">
      <alignment horizontal="center"/>
      <protection/>
    </xf>
    <xf numFmtId="0" fontId="5" fillId="0" borderId="30" xfId="70" applyFont="1" applyFill="1" applyBorder="1" applyAlignment="1">
      <alignment horizontal="left"/>
      <protection/>
    </xf>
    <xf numFmtId="0" fontId="5" fillId="0" borderId="38" xfId="70" applyFont="1" applyFill="1" applyBorder="1" applyAlignment="1">
      <alignment horizontal="left"/>
      <protection/>
    </xf>
    <xf numFmtId="0" fontId="5" fillId="0" borderId="37" xfId="70" applyFont="1" applyFill="1" applyBorder="1" applyAlignment="1">
      <alignment horizontal="left"/>
      <protection/>
    </xf>
    <xf numFmtId="0" fontId="31" fillId="0" borderId="29" xfId="70" applyFont="1" applyFill="1" applyBorder="1" applyAlignment="1">
      <alignment horizontal="center"/>
      <protection/>
    </xf>
    <xf numFmtId="0" fontId="31" fillId="0" borderId="34" xfId="70" applyFont="1" applyFill="1" applyBorder="1" applyAlignment="1">
      <alignment horizontal="left"/>
      <protection/>
    </xf>
    <xf numFmtId="0" fontId="31" fillId="0" borderId="35" xfId="70" applyFont="1" applyFill="1" applyBorder="1" applyAlignment="1">
      <alignment horizontal="left"/>
      <protection/>
    </xf>
    <xf numFmtId="0" fontId="31" fillId="0" borderId="36" xfId="70" applyFont="1" applyFill="1" applyBorder="1" applyAlignment="1">
      <alignment horizontal="left"/>
      <protection/>
    </xf>
    <xf numFmtId="0" fontId="31" fillId="0" borderId="0" xfId="0" applyFont="1" applyFill="1" applyAlignment="1">
      <alignment horizontal="center"/>
    </xf>
    <xf numFmtId="0" fontId="28" fillId="0" borderId="30" xfId="70" applyFont="1" applyFill="1" applyBorder="1" applyAlignment="1">
      <alignment horizontal="center"/>
      <protection/>
    </xf>
    <xf numFmtId="0" fontId="28" fillId="0" borderId="37" xfId="70" applyFont="1" applyFill="1" applyBorder="1" applyAlignment="1">
      <alignment horizontal="center"/>
      <protection/>
    </xf>
    <xf numFmtId="0" fontId="31" fillId="0" borderId="30" xfId="70" applyFont="1" applyFill="1" applyBorder="1" applyAlignment="1">
      <alignment horizontal="left"/>
      <protection/>
    </xf>
    <xf numFmtId="0" fontId="31" fillId="0" borderId="38" xfId="70" applyFont="1" applyFill="1" applyBorder="1" applyAlignment="1">
      <alignment horizontal="left"/>
      <protection/>
    </xf>
    <xf numFmtId="0" fontId="31" fillId="0" borderId="37" xfId="70" applyFont="1" applyFill="1" applyBorder="1" applyAlignment="1">
      <alignment horizontal="left"/>
      <protection/>
    </xf>
    <xf numFmtId="0" fontId="7" fillId="0" borderId="39" xfId="70" applyFont="1" applyFill="1" applyBorder="1" applyAlignment="1">
      <alignment horizontal="center"/>
      <protection/>
    </xf>
    <xf numFmtId="0" fontId="7" fillId="0" borderId="0" xfId="70" applyFont="1" applyFill="1" applyBorder="1" applyAlignment="1">
      <alignment horizontal="center"/>
      <protection/>
    </xf>
    <xf numFmtId="0" fontId="7" fillId="0" borderId="40" xfId="70" applyFont="1" applyFill="1" applyBorder="1" applyAlignment="1">
      <alignment horizontal="center"/>
      <protection/>
    </xf>
    <xf numFmtId="0" fontId="7" fillId="0" borderId="41" xfId="70" applyFont="1" applyFill="1" applyBorder="1" applyAlignment="1">
      <alignment horizontal="center"/>
      <protection/>
    </xf>
    <xf numFmtId="0" fontId="7" fillId="0" borderId="29" xfId="70" applyFont="1" applyFill="1" applyBorder="1" applyAlignment="1">
      <alignment horizontal="center"/>
      <protection/>
    </xf>
    <xf numFmtId="0" fontId="7" fillId="0" borderId="42" xfId="70" applyFont="1" applyFill="1" applyBorder="1" applyAlignment="1">
      <alignment horizontal="center"/>
      <protection/>
    </xf>
    <xf numFmtId="0" fontId="7" fillId="0" borderId="34" xfId="70" applyFont="1" applyFill="1" applyBorder="1" applyAlignment="1">
      <alignment horizontal="left"/>
      <protection/>
    </xf>
    <xf numFmtId="0" fontId="7" fillId="0" borderId="35" xfId="70" applyFont="1" applyFill="1" applyBorder="1" applyAlignment="1">
      <alignment horizontal="left"/>
      <protection/>
    </xf>
    <xf numFmtId="0" fontId="7" fillId="0" borderId="36" xfId="70" applyFont="1" applyFill="1" applyBorder="1" applyAlignment="1">
      <alignment horizontal="left"/>
      <protection/>
    </xf>
    <xf numFmtId="0" fontId="7" fillId="0" borderId="30" xfId="70" applyFont="1" applyFill="1" applyBorder="1" applyAlignment="1">
      <alignment horizontal="left"/>
      <protection/>
    </xf>
    <xf numFmtId="0" fontId="7" fillId="0" borderId="38" xfId="70" applyFont="1" applyFill="1" applyBorder="1" applyAlignment="1">
      <alignment horizontal="left"/>
      <protection/>
    </xf>
    <xf numFmtId="0" fontId="7" fillId="0" borderId="37" xfId="70" applyFont="1" applyFill="1" applyBorder="1" applyAlignment="1">
      <alignment horizontal="left"/>
      <protection/>
    </xf>
    <xf numFmtId="0" fontId="7" fillId="0" borderId="0" xfId="70" applyFont="1" applyFill="1" applyAlignment="1">
      <alignment horizontal="center"/>
      <protection/>
    </xf>
    <xf numFmtId="0" fontId="7" fillId="0" borderId="30" xfId="70" applyFont="1" applyFill="1" applyBorder="1" applyAlignment="1">
      <alignment horizontal="right"/>
      <protection/>
    </xf>
    <xf numFmtId="0" fontId="7" fillId="0" borderId="38" xfId="70" applyFont="1" applyFill="1" applyBorder="1" applyAlignment="1">
      <alignment horizontal="right"/>
      <protection/>
    </xf>
    <xf numFmtId="0" fontId="7" fillId="0" borderId="37" xfId="70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/>
    </xf>
  </cellXfs>
  <cellStyles count="91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การคำนวณ" xfId="51"/>
    <cellStyle name="การคำนวณ 2" xfId="52"/>
    <cellStyle name="ข้อความเตือน" xfId="53"/>
    <cellStyle name="ข้อความเตือน 2" xfId="54"/>
    <cellStyle name="ข้อความอธิบาย" xfId="55"/>
    <cellStyle name="ข้อความอธิบาย 2" xfId="56"/>
    <cellStyle name="Comma" xfId="57"/>
    <cellStyle name="Comma [0]" xfId="58"/>
    <cellStyle name="เครื่องหมายจุลภาค 2 2" xfId="59"/>
    <cellStyle name="Currency" xfId="60"/>
    <cellStyle name="Currency [0]" xfId="61"/>
    <cellStyle name="ชื่อเรื่อง" xfId="62"/>
    <cellStyle name="ชื่อเรื่อง 2" xfId="63"/>
    <cellStyle name="เซลล์ตรวจสอบ" xfId="64"/>
    <cellStyle name="เซลล์ตรวจสอบ 2" xfId="65"/>
    <cellStyle name="เซลล์ที่มีการเชื่อมโยง" xfId="66"/>
    <cellStyle name="เซลล์ที่มีการเชื่อมโยง 2" xfId="67"/>
    <cellStyle name="ดี" xfId="68"/>
    <cellStyle name="ดี 2" xfId="69"/>
    <cellStyle name="ปกติ 2" xfId="70"/>
    <cellStyle name="ปกติ 2 2" xfId="71"/>
    <cellStyle name="ป้อนค่า" xfId="72"/>
    <cellStyle name="ป้อนค่า 2" xfId="73"/>
    <cellStyle name="ปานกลาง" xfId="74"/>
    <cellStyle name="ปานกลาง 2" xfId="75"/>
    <cellStyle name="Percent" xfId="76"/>
    <cellStyle name="ผลรวม" xfId="77"/>
    <cellStyle name="ผลรวม 2" xfId="78"/>
    <cellStyle name="แย่" xfId="79"/>
    <cellStyle name="แย่ 2" xfId="80"/>
    <cellStyle name="ส่วนที่ถูกเน้น1" xfId="81"/>
    <cellStyle name="ส่วนที่ถูกเน้น1 2" xfId="82"/>
    <cellStyle name="ส่วนที่ถูกเน้น2" xfId="83"/>
    <cellStyle name="ส่วนที่ถูกเน้น2 2" xfId="84"/>
    <cellStyle name="ส่วนที่ถูกเน้น3" xfId="85"/>
    <cellStyle name="ส่วนที่ถูกเน้น3 2" xfId="86"/>
    <cellStyle name="ส่วนที่ถูกเน้น4" xfId="87"/>
    <cellStyle name="ส่วนที่ถูกเน้น4 2" xfId="88"/>
    <cellStyle name="ส่วนที่ถูกเน้น5" xfId="89"/>
    <cellStyle name="ส่วนที่ถูกเน้น5 2" xfId="90"/>
    <cellStyle name="ส่วนที่ถูกเน้น6" xfId="91"/>
    <cellStyle name="ส่วนที่ถูกเน้น6 2" xfId="92"/>
    <cellStyle name="แสดงผล" xfId="93"/>
    <cellStyle name="แสดงผล 2" xfId="94"/>
    <cellStyle name="หมายเหตุ" xfId="95"/>
    <cellStyle name="หมายเหตุ 2" xfId="96"/>
    <cellStyle name="หัวเรื่อง 1" xfId="97"/>
    <cellStyle name="หัวเรื่อง 1 2" xfId="98"/>
    <cellStyle name="หัวเรื่อง 2" xfId="99"/>
    <cellStyle name="หัวเรื่อง 2 2" xfId="100"/>
    <cellStyle name="หัวเรื่อง 3" xfId="101"/>
    <cellStyle name="หัวเรื่อง 3 2" xfId="102"/>
    <cellStyle name="หัวเรื่อง 4" xfId="103"/>
    <cellStyle name="หัวเรื่อง 4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0"/>
  <sheetViews>
    <sheetView tabSelected="1" view="pageBreakPreview" zoomScale="90" zoomScaleNormal="70" zoomScaleSheetLayoutView="90" zoomScalePageLayoutView="0" workbookViewId="0" topLeftCell="E1">
      <selection activeCell="A179" sqref="A1:I179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2322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2349</v>
      </c>
      <c r="C7" s="14">
        <v>600</v>
      </c>
      <c r="D7" s="22">
        <f>+C7</f>
        <v>600</v>
      </c>
      <c r="E7" s="15" t="s">
        <v>155</v>
      </c>
      <c r="F7" s="68" t="s">
        <v>2353</v>
      </c>
      <c r="G7" s="68" t="str">
        <f aca="true" t="shared" si="0" ref="G7:G15">+F7</f>
        <v>อาดเจริญยนต์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2354</v>
      </c>
      <c r="C8" s="14">
        <v>2400</v>
      </c>
      <c r="D8" s="22">
        <f aca="true" t="shared" si="1" ref="D8:D24">+C8</f>
        <v>2400</v>
      </c>
      <c r="E8" s="15" t="s">
        <v>155</v>
      </c>
      <c r="F8" s="68" t="s">
        <v>2160</v>
      </c>
      <c r="G8" s="68" t="str">
        <f t="shared" si="0"/>
        <v>ร้านทองจันทร์เพิ่มพูนทรัพย์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29</v>
      </c>
      <c r="C9" s="14">
        <v>1100</v>
      </c>
      <c r="D9" s="22">
        <f t="shared" si="1"/>
        <v>1100</v>
      </c>
      <c r="E9" s="15" t="s">
        <v>155</v>
      </c>
      <c r="F9" s="68" t="s">
        <v>2311</v>
      </c>
      <c r="G9" s="68" t="str">
        <f t="shared" si="0"/>
        <v>หจก.รังสิต คอมพิวเตอร์แอนด์เทคโนโลยี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tr">
        <f>+B8</f>
        <v>ค่าสารเคมี (กรดฟอมิค)</v>
      </c>
      <c r="C10" s="14">
        <f>+C8</f>
        <v>2400</v>
      </c>
      <c r="D10" s="22">
        <f t="shared" si="1"/>
        <v>2400</v>
      </c>
      <c r="E10" s="15" t="s">
        <v>155</v>
      </c>
      <c r="F10" s="68" t="str">
        <f>+F8</f>
        <v>ร้านทองจันทร์เพิ่มพูนทรัพย์</v>
      </c>
      <c r="G10" s="68" t="str">
        <f t="shared" si="0"/>
        <v>ร้านทองจันทร์เพิ่มพูนทรัพย์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2350</v>
      </c>
      <c r="C11" s="14">
        <v>280</v>
      </c>
      <c r="D11" s="22">
        <f t="shared" si="1"/>
        <v>280</v>
      </c>
      <c r="E11" s="15" t="s">
        <v>155</v>
      </c>
      <c r="F11" s="68" t="s">
        <v>2351</v>
      </c>
      <c r="G11" s="68" t="str">
        <f t="shared" si="0"/>
        <v>ศักดิ์สิทธิ์การช่าง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tr">
        <f>+B10</f>
        <v>ค่าสารเคมี (กรดฟอมิค)</v>
      </c>
      <c r="C12" s="14">
        <f>+C10</f>
        <v>2400</v>
      </c>
      <c r="D12" s="22">
        <f t="shared" si="1"/>
        <v>2400</v>
      </c>
      <c r="E12" s="15" t="s">
        <v>155</v>
      </c>
      <c r="F12" s="68" t="str">
        <f>+F8</f>
        <v>ร้านทองจันทร์เพิ่มพูนทรัพย์</v>
      </c>
      <c r="G12" s="68" t="str">
        <f t="shared" si="0"/>
        <v>ร้านทองจันทร์เพิ่มพูนทรัพย์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tr">
        <f>+B12</f>
        <v>ค่าสารเคมี (กรดฟอมิค)</v>
      </c>
      <c r="C13" s="14">
        <f>+C12</f>
        <v>2400</v>
      </c>
      <c r="D13" s="22">
        <f t="shared" si="1"/>
        <v>2400</v>
      </c>
      <c r="E13" s="15" t="s">
        <v>155</v>
      </c>
      <c r="F13" s="68" t="str">
        <f>+F12</f>
        <v>ร้านทองจันทร์เพิ่มพูนทรัพย์</v>
      </c>
      <c r="G13" s="68" t="str">
        <f t="shared" si="0"/>
        <v>ร้านทองจันทร์เพิ่มพูนทรัพย์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tr">
        <f>+B13</f>
        <v>ค่าสารเคมี (กรดฟอมิค)</v>
      </c>
      <c r="C14" s="14">
        <v>2400</v>
      </c>
      <c r="D14" s="22">
        <f t="shared" si="1"/>
        <v>2400</v>
      </c>
      <c r="E14" s="15" t="s">
        <v>155</v>
      </c>
      <c r="F14" s="68" t="s">
        <v>2160</v>
      </c>
      <c r="G14" s="68" t="str">
        <f t="shared" si="0"/>
        <v>ร้านทองจันทร์เพิ่มพูนทรัพย์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tr">
        <f>+B14</f>
        <v>ค่าสารเคมี (กรดฟอมิค)</v>
      </c>
      <c r="C15" s="88">
        <v>630</v>
      </c>
      <c r="D15" s="22">
        <f t="shared" si="1"/>
        <v>630</v>
      </c>
      <c r="E15" s="89" t="s">
        <v>155</v>
      </c>
      <c r="F15" s="68" t="s">
        <v>2084</v>
      </c>
      <c r="G15" s="68" t="str">
        <f t="shared" si="0"/>
        <v>ร้านป้ากานดา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tr">
        <f>+B15</f>
        <v>ค่าสารเคมี (กรดฟอมิค)</v>
      </c>
      <c r="C16" s="162">
        <v>2400</v>
      </c>
      <c r="D16" s="22">
        <f t="shared" si="1"/>
        <v>2400</v>
      </c>
      <c r="E16" s="89" t="str">
        <f aca="true" t="shared" si="2" ref="E16:E24">+E15</f>
        <v>วิธีเฉพาะเจาะจง</v>
      </c>
      <c r="F16" s="68" t="s">
        <v>2160</v>
      </c>
      <c r="G16" s="68" t="str">
        <f>+F16</f>
        <v>ร้านทองจันทร์เพิ่มพูนทรัพย์</v>
      </c>
      <c r="H16" s="15" t="s">
        <v>161</v>
      </c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tr">
        <f>+B16</f>
        <v>ค่าสารเคมี (กรดฟอมิค)</v>
      </c>
      <c r="C17" s="162">
        <v>2400</v>
      </c>
      <c r="D17" s="22">
        <f t="shared" si="1"/>
        <v>2400</v>
      </c>
      <c r="E17" s="89" t="str">
        <f t="shared" si="2"/>
        <v>วิธีเฉพาะเจาะจง</v>
      </c>
      <c r="F17" s="68" t="str">
        <f>+F16</f>
        <v>ร้านทองจันทร์เพิ่มพูนทรัพย์</v>
      </c>
      <c r="G17" s="68" t="str">
        <f>+F17</f>
        <v>ร้านทองจันทร์เพิ่มพูนทรัพย์</v>
      </c>
      <c r="H17" s="15" t="s">
        <v>161</v>
      </c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tr">
        <f>+B17</f>
        <v>ค่าสารเคมี (กรดฟอมิค)</v>
      </c>
      <c r="C18" s="162">
        <v>2400</v>
      </c>
      <c r="D18" s="22">
        <f t="shared" si="1"/>
        <v>2400</v>
      </c>
      <c r="E18" s="89" t="str">
        <f t="shared" si="2"/>
        <v>วิธีเฉพาะเจาะจง</v>
      </c>
      <c r="F18" s="68" t="s">
        <v>2160</v>
      </c>
      <c r="G18" s="68" t="str">
        <f>+F18</f>
        <v>ร้านทองจันทร์เพิ่มพูนทรัพย์</v>
      </c>
      <c r="H18" s="15" t="s">
        <v>161</v>
      </c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2352</v>
      </c>
      <c r="C19" s="162">
        <v>1140</v>
      </c>
      <c r="D19" s="22">
        <f t="shared" si="1"/>
        <v>1140</v>
      </c>
      <c r="E19" s="89" t="str">
        <f t="shared" si="2"/>
        <v>วิธีเฉพาะเจาะจง</v>
      </c>
      <c r="F19" s="68" t="str">
        <f>+F7</f>
        <v>อาดเจริญยนต์</v>
      </c>
      <c r="G19" s="68" t="str">
        <f aca="true" t="shared" si="3" ref="G19:G25">+F19</f>
        <v>อาดเจริญยนต์</v>
      </c>
      <c r="H19" s="15" t="s">
        <v>161</v>
      </c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tr">
        <f>+B18</f>
        <v>ค่าสารเคมี (กรดฟอมิค)</v>
      </c>
      <c r="C20" s="162">
        <v>2400</v>
      </c>
      <c r="D20" s="22">
        <f t="shared" si="1"/>
        <v>2400</v>
      </c>
      <c r="E20" s="89" t="str">
        <f t="shared" si="2"/>
        <v>วิธีเฉพาะเจาะจง</v>
      </c>
      <c r="F20" s="68" t="str">
        <f>+F18</f>
        <v>ร้านทองจันทร์เพิ่มพูนทรัพย์</v>
      </c>
      <c r="G20" s="68" t="str">
        <f t="shared" si="3"/>
        <v>ร้านทองจันทร์เพิ่มพูนทรัพย์</v>
      </c>
      <c r="H20" s="15" t="s">
        <v>161</v>
      </c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tr">
        <f>+B20</f>
        <v>ค่าสารเคมี (กรดฟอมิค)</v>
      </c>
      <c r="C21" s="162">
        <v>2400</v>
      </c>
      <c r="D21" s="22">
        <f t="shared" si="1"/>
        <v>2400</v>
      </c>
      <c r="E21" s="89" t="str">
        <f t="shared" si="2"/>
        <v>วิธีเฉพาะเจาะจง</v>
      </c>
      <c r="F21" s="68" t="str">
        <f>+F20</f>
        <v>ร้านทองจันทร์เพิ่มพูนทรัพย์</v>
      </c>
      <c r="G21" s="68" t="str">
        <f t="shared" si="3"/>
        <v>ร้านทองจันทร์เพิ่มพูนทรัพย์</v>
      </c>
      <c r="H21" s="15" t="s">
        <v>161</v>
      </c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 t="str">
        <f>+B19</f>
        <v>ค่าซ่อมแซมยานพาหนะ 86-1831 นม</v>
      </c>
      <c r="C22" s="162">
        <v>470</v>
      </c>
      <c r="D22" s="22">
        <f t="shared" si="1"/>
        <v>470</v>
      </c>
      <c r="E22" s="89" t="str">
        <f t="shared" si="2"/>
        <v>วิธีเฉพาะเจาะจง</v>
      </c>
      <c r="F22" s="68" t="s">
        <v>2355</v>
      </c>
      <c r="G22" s="68" t="str">
        <f t="shared" si="3"/>
        <v>บ.ศักดาอะไหล่ยนต์ (1991) จำกัด</v>
      </c>
      <c r="H22" s="15" t="s">
        <v>161</v>
      </c>
      <c r="I22" s="90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>
      <c r="A23" s="15"/>
      <c r="B23" s="13" t="str">
        <f>+B21</f>
        <v>ค่าสารเคมี (กรดฟอมิค)</v>
      </c>
      <c r="C23" s="162">
        <v>2400</v>
      </c>
      <c r="D23" s="22">
        <f t="shared" si="1"/>
        <v>2400</v>
      </c>
      <c r="E23" s="89" t="str">
        <f t="shared" si="2"/>
        <v>วิธีเฉพาะเจาะจง</v>
      </c>
      <c r="F23" s="68" t="str">
        <f>+F21</f>
        <v>ร้านทองจันทร์เพิ่มพูนทรัพย์</v>
      </c>
      <c r="G23" s="68" t="str">
        <f t="shared" si="3"/>
        <v>ร้านทองจันทร์เพิ่มพูนทรัพย์</v>
      </c>
      <c r="H23" s="15" t="s">
        <v>161</v>
      </c>
      <c r="I23" s="90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>
      <c r="A24" s="15"/>
      <c r="B24" s="13" t="s">
        <v>42</v>
      </c>
      <c r="C24" s="162">
        <v>1500</v>
      </c>
      <c r="D24" s="22">
        <f t="shared" si="1"/>
        <v>1500</v>
      </c>
      <c r="E24" s="89" t="str">
        <f t="shared" si="2"/>
        <v>วิธีเฉพาะเจาะจง</v>
      </c>
      <c r="F24" s="68" t="s">
        <v>2356</v>
      </c>
      <c r="G24" s="68" t="str">
        <f t="shared" si="3"/>
        <v>นางสงกาล ทาคำใจ</v>
      </c>
      <c r="H24" s="15" t="s">
        <v>161</v>
      </c>
      <c r="I24" s="90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32120</v>
      </c>
      <c r="D25" s="22"/>
      <c r="E25" s="13"/>
      <c r="F25" s="15"/>
      <c r="G25" s="68">
        <f t="shared" si="3"/>
        <v>0</v>
      </c>
      <c r="H25" s="15"/>
      <c r="I25" s="13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29</v>
      </c>
      <c r="C28" s="14">
        <v>1744</v>
      </c>
      <c r="D28" s="14">
        <f>+C28</f>
        <v>1744</v>
      </c>
      <c r="E28" s="15" t="s">
        <v>155</v>
      </c>
      <c r="F28" s="68" t="s">
        <v>1932</v>
      </c>
      <c r="G28" s="68" t="str">
        <f aca="true" t="shared" si="4" ref="G28:G34">+F28</f>
        <v>ร้านเสรีวิทยาภัณฑ์</v>
      </c>
      <c r="H28" s="15" t="s">
        <v>161</v>
      </c>
      <c r="I28" s="67"/>
      <c r="J28" s="92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2338</v>
      </c>
      <c r="C29" s="14">
        <v>1100</v>
      </c>
      <c r="D29" s="14">
        <f>+C29</f>
        <v>1100</v>
      </c>
      <c r="E29" s="15" t="s">
        <v>155</v>
      </c>
      <c r="F29" s="68" t="s">
        <v>1983</v>
      </c>
      <c r="G29" s="68" t="str">
        <f t="shared" si="4"/>
        <v>ร้านไวนิลอินเทอร์ไพรส์</v>
      </c>
      <c r="H29" s="15" t="s">
        <v>161</v>
      </c>
      <c r="I29" s="67"/>
      <c r="J29" s="92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tr">
        <f>+B29</f>
        <v>ค่าโฆษณา-ประชาสัมพันธ์</v>
      </c>
      <c r="C30" s="14">
        <v>3300</v>
      </c>
      <c r="D30" s="14">
        <f>+C30</f>
        <v>3300</v>
      </c>
      <c r="E30" s="15" t="s">
        <v>155</v>
      </c>
      <c r="F30" s="68" t="s">
        <v>2339</v>
      </c>
      <c r="G30" s="68" t="str">
        <f t="shared" si="4"/>
        <v>ร้านศรชัย</v>
      </c>
      <c r="H30" s="15" t="s">
        <v>161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tr">
        <f>+B30</f>
        <v>ค่าโฆษณา-ประชาสัมพันธ์</v>
      </c>
      <c r="C31" s="14">
        <f>+C30</f>
        <v>3300</v>
      </c>
      <c r="D31" s="14">
        <f>+D30</f>
        <v>3300</v>
      </c>
      <c r="E31" s="15" t="s">
        <v>155</v>
      </c>
      <c r="F31" s="68" t="str">
        <f>+F30</f>
        <v>ร้านศรชัย</v>
      </c>
      <c r="G31" s="68" t="str">
        <f t="shared" si="4"/>
        <v>ร้านศรชัย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tr">
        <f>+B31</f>
        <v>ค่าโฆษณา-ประชาสัมพันธ์</v>
      </c>
      <c r="C32" s="14">
        <v>500</v>
      </c>
      <c r="D32" s="14">
        <f>+C32</f>
        <v>500</v>
      </c>
      <c r="E32" s="15" t="s">
        <v>155</v>
      </c>
      <c r="F32" s="68" t="s">
        <v>1983</v>
      </c>
      <c r="G32" s="68" t="str">
        <f t="shared" si="4"/>
        <v>ร้านไวนิลอินเทอร์ไพรส์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2024</v>
      </c>
      <c r="C33" s="20">
        <v>215</v>
      </c>
      <c r="D33" s="14">
        <f>+C33</f>
        <v>215</v>
      </c>
      <c r="E33" s="15" t="str">
        <f aca="true" t="shared" si="5" ref="E33:E38">+E32</f>
        <v>วิธีเฉพาะเจาะจง</v>
      </c>
      <c r="F33" s="68" t="s">
        <v>2340</v>
      </c>
      <c r="G33" s="68" t="str">
        <f t="shared" si="4"/>
        <v>แสงฟ้าวัสดุก่อสร้าง</v>
      </c>
      <c r="H33" s="15" t="str">
        <f aca="true" t="shared" si="6" ref="H33:H38">+H32</f>
        <v>ราคาและคุณภาพสินค้า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20"/>
      <c r="D34" s="14"/>
      <c r="E34" s="15" t="str">
        <f t="shared" si="5"/>
        <v>วิธีเฉพาะเจาะจง</v>
      </c>
      <c r="F34" s="68" t="s">
        <v>2290</v>
      </c>
      <c r="G34" s="68" t="str">
        <f t="shared" si="4"/>
        <v>ร้านไวนิลอินเตอร์ไพร์</v>
      </c>
      <c r="H34" s="15" t="str">
        <f t="shared" si="6"/>
        <v>ราคาและคุณภาพสินค้า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20"/>
      <c r="D35" s="14"/>
      <c r="E35" s="15" t="str">
        <f t="shared" si="5"/>
        <v>วิธีเฉพาะเจาะจง</v>
      </c>
      <c r="F35" s="68" t="s">
        <v>2294</v>
      </c>
      <c r="G35" s="68" t="str">
        <f>+F35</f>
        <v>หจก.กันเองวัสดุก่อสร้าง</v>
      </c>
      <c r="H35" s="15" t="str">
        <f t="shared" si="6"/>
        <v>ราคาและคุณภาพสินค้า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20"/>
      <c r="D36" s="14"/>
      <c r="E36" s="15" t="str">
        <f t="shared" si="5"/>
        <v>วิธีเฉพาะเจาะจง</v>
      </c>
      <c r="F36" s="68" t="s">
        <v>1932</v>
      </c>
      <c r="G36" s="68" t="str">
        <f>+F36</f>
        <v>ร้านเสรีวิทยาภัณฑ์</v>
      </c>
      <c r="H36" s="15" t="str">
        <f t="shared" si="6"/>
        <v>ราคาและคุณภาพสินค้า</v>
      </c>
      <c r="I36" s="67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20">
        <v>0</v>
      </c>
      <c r="D37" s="14">
        <f>+C37</f>
        <v>0</v>
      </c>
      <c r="E37" s="15" t="str">
        <f t="shared" si="5"/>
        <v>วิธีเฉพาะเจาะจง</v>
      </c>
      <c r="F37" s="68"/>
      <c r="G37" s="68"/>
      <c r="H37" s="15" t="str">
        <f t="shared" si="6"/>
        <v>ราคาและคุณภาพสินค้า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20"/>
      <c r="D38" s="14"/>
      <c r="E38" s="15" t="str">
        <f t="shared" si="5"/>
        <v>วิธีเฉพาะเจาะจง</v>
      </c>
      <c r="F38" s="68"/>
      <c r="G38" s="68"/>
      <c r="H38" s="15" t="str">
        <f t="shared" si="6"/>
        <v>ราคาและคุณภาพสินค้า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 thickBot="1">
      <c r="A39" s="15"/>
      <c r="B39" s="17"/>
      <c r="C39" s="62">
        <f>SUM(C28:C37)</f>
        <v>10159</v>
      </c>
      <c r="D39" s="14"/>
      <c r="E39" s="13"/>
      <c r="F39" s="15"/>
      <c r="G39" s="13"/>
      <c r="H39" s="15"/>
      <c r="I39" s="13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3" customFormat="1" ht="19.5" customHeight="1" thickTop="1">
      <c r="A40" s="15"/>
      <c r="B40" s="17"/>
      <c r="C40" s="58"/>
      <c r="D40" s="14"/>
      <c r="E40" s="13"/>
      <c r="F40" s="15"/>
      <c r="G40" s="13"/>
      <c r="H40" s="15"/>
      <c r="I40" s="13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76">
        <v>3</v>
      </c>
      <c r="B41" s="169" t="s">
        <v>19</v>
      </c>
      <c r="C41" s="170"/>
      <c r="D41" s="170"/>
      <c r="E41" s="170"/>
      <c r="F41" s="170"/>
      <c r="G41" s="170"/>
      <c r="H41" s="170"/>
      <c r="I41" s="171"/>
      <c r="J41" s="92"/>
      <c r="K41" s="51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2052</v>
      </c>
      <c r="C42" s="14">
        <v>1000</v>
      </c>
      <c r="D42" s="14">
        <v>1000</v>
      </c>
      <c r="E42" s="15" t="s">
        <v>155</v>
      </c>
      <c r="F42" s="71" t="s">
        <v>1974</v>
      </c>
      <c r="G42" s="71" t="str">
        <f>+F42</f>
        <v>ซันไซน์ คอมพิวเตอร์เซ็นเตอร์</v>
      </c>
      <c r="H42" s="15" t="s">
        <v>161</v>
      </c>
      <c r="I42" s="67"/>
      <c r="J42" s="92">
        <v>15450.13</v>
      </c>
      <c r="K42" s="45">
        <v>5950</v>
      </c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">
        <v>1817</v>
      </c>
      <c r="C43" s="14">
        <v>140</v>
      </c>
      <c r="D43" s="14">
        <f aca="true" t="shared" si="7" ref="D43:D52">+C43</f>
        <v>140</v>
      </c>
      <c r="E43" s="15" t="s">
        <v>155</v>
      </c>
      <c r="F43" s="71" t="s">
        <v>2046</v>
      </c>
      <c r="G43" s="71" t="str">
        <f>+F43</f>
        <v>น้ำยืนยางพารา สาขา 2 ช่องเม็ก</v>
      </c>
      <c r="H43" s="15" t="s">
        <v>161</v>
      </c>
      <c r="I43" s="67"/>
      <c r="J43" s="92">
        <v>4500</v>
      </c>
      <c r="K43" s="45">
        <v>9376</v>
      </c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9.5" customHeight="1">
      <c r="A44" s="15"/>
      <c r="B44" s="13" t="s">
        <v>2326</v>
      </c>
      <c r="C44" s="26">
        <v>770</v>
      </c>
      <c r="D44" s="14">
        <f t="shared" si="7"/>
        <v>770</v>
      </c>
      <c r="E44" s="15" t="s">
        <v>155</v>
      </c>
      <c r="F44" s="71" t="s">
        <v>1968</v>
      </c>
      <c r="G44" s="71" t="str">
        <f>+F44</f>
        <v>ร้านภารดี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9.5" customHeight="1">
      <c r="A45" s="15"/>
      <c r="B45" s="13" t="s">
        <v>2327</v>
      </c>
      <c r="C45" s="14">
        <v>320</v>
      </c>
      <c r="D45" s="14">
        <f t="shared" si="7"/>
        <v>320</v>
      </c>
      <c r="E45" s="15" t="s">
        <v>155</v>
      </c>
      <c r="F45" s="71" t="s">
        <v>2298</v>
      </c>
      <c r="G45" s="68" t="str">
        <f aca="true" t="shared" si="8" ref="G45:G52">+F45</f>
        <v>อู่ช่างได๋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9.5" customHeight="1">
      <c r="A46" s="15"/>
      <c r="B46" s="13" t="s">
        <v>42</v>
      </c>
      <c r="C46" s="14">
        <v>805</v>
      </c>
      <c r="D46" s="14">
        <f t="shared" si="7"/>
        <v>805</v>
      </c>
      <c r="E46" s="15" t="s">
        <v>155</v>
      </c>
      <c r="F46" s="68" t="s">
        <v>2219</v>
      </c>
      <c r="G46" s="68" t="str">
        <f t="shared" si="8"/>
        <v>ทรายพาณิชย์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17" s="19" customFormat="1" ht="18.75" customHeight="1">
      <c r="A47" s="15"/>
      <c r="B47" s="13" t="str">
        <f>+B46</f>
        <v>ค่าใช้จ่ายเบ็ดเตล็ด</v>
      </c>
      <c r="C47" s="14">
        <v>210</v>
      </c>
      <c r="D47" s="14">
        <f t="shared" si="7"/>
        <v>210</v>
      </c>
      <c r="E47" s="15" t="s">
        <v>155</v>
      </c>
      <c r="F47" s="68" t="s">
        <v>2165</v>
      </c>
      <c r="G47" s="68" t="str">
        <f t="shared" si="8"/>
        <v>ร้านทรายพาณิชย์</v>
      </c>
      <c r="H47" s="15" t="s">
        <v>161</v>
      </c>
      <c r="I47" s="67"/>
      <c r="J47" s="92"/>
      <c r="K47" s="45"/>
      <c r="L47" s="16"/>
      <c r="M47" s="16"/>
      <c r="N47" s="16"/>
      <c r="O47" s="16"/>
      <c r="P47" s="16"/>
      <c r="Q47" s="16"/>
    </row>
    <row r="48" spans="1:17" s="19" customFormat="1" ht="19.5" customHeight="1">
      <c r="A48" s="15"/>
      <c r="B48" s="13" t="s">
        <v>2066</v>
      </c>
      <c r="C48" s="14">
        <v>780</v>
      </c>
      <c r="D48" s="14">
        <f t="shared" si="7"/>
        <v>780</v>
      </c>
      <c r="E48" s="15" t="s">
        <v>155</v>
      </c>
      <c r="F48" s="71" t="s">
        <v>2106</v>
      </c>
      <c r="G48" s="68" t="str">
        <f t="shared" si="8"/>
        <v>คมเจริญยนต์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>
      <c r="A49" s="15"/>
      <c r="B49" s="13" t="s">
        <v>2326</v>
      </c>
      <c r="C49" s="14">
        <v>122</v>
      </c>
      <c r="D49" s="14">
        <f t="shared" si="7"/>
        <v>122</v>
      </c>
      <c r="E49" s="15" t="s">
        <v>155</v>
      </c>
      <c r="F49" s="71" t="s">
        <v>1968</v>
      </c>
      <c r="G49" s="68" t="str">
        <f t="shared" si="8"/>
        <v>ร้านภารดี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>
      <c r="A50" s="15"/>
      <c r="B50" s="13" t="s">
        <v>2024</v>
      </c>
      <c r="C50" s="14">
        <v>1800</v>
      </c>
      <c r="D50" s="14">
        <f t="shared" si="7"/>
        <v>1800</v>
      </c>
      <c r="E50" s="15" t="s">
        <v>155</v>
      </c>
      <c r="F50" s="71" t="s">
        <v>2046</v>
      </c>
      <c r="G50" s="68" t="str">
        <f t="shared" si="8"/>
        <v>น้ำยืนยางพารา สาขา 2 ช่องเม็ก</v>
      </c>
      <c r="H50" s="15" t="s">
        <v>161</v>
      </c>
      <c r="I50" s="67"/>
      <c r="J50" s="92">
        <v>12485.98</v>
      </c>
      <c r="K50" s="45"/>
      <c r="L50" s="16"/>
      <c r="M50" s="16"/>
      <c r="N50" s="16"/>
      <c r="O50" s="16"/>
      <c r="P50" s="16"/>
      <c r="Q50" s="16"/>
    </row>
    <row r="51" spans="1:17" s="19" customFormat="1" ht="19.5" customHeight="1">
      <c r="A51" s="15"/>
      <c r="B51" s="13" t="s">
        <v>2326</v>
      </c>
      <c r="C51" s="14">
        <v>1395</v>
      </c>
      <c r="D51" s="14">
        <f t="shared" si="7"/>
        <v>1395</v>
      </c>
      <c r="E51" s="15" t="s">
        <v>155</v>
      </c>
      <c r="F51" s="68" t="s">
        <v>1974</v>
      </c>
      <c r="G51" s="68" t="str">
        <f t="shared" si="8"/>
        <v>ซันไซน์ คอมพิวเตอร์เซ็นเตอร์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>
      <c r="A52" s="15"/>
      <c r="B52" s="13" t="s">
        <v>42</v>
      </c>
      <c r="C52" s="14">
        <v>600</v>
      </c>
      <c r="D52" s="14">
        <f t="shared" si="7"/>
        <v>600</v>
      </c>
      <c r="E52" s="15" t="s">
        <v>155</v>
      </c>
      <c r="F52" s="68" t="s">
        <v>2328</v>
      </c>
      <c r="G52" s="68" t="str">
        <f t="shared" si="8"/>
        <v>นายประสงค์  พุ่มจันทร์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 hidden="1">
      <c r="A53" s="15"/>
      <c r="B53" s="13"/>
      <c r="C53" s="20"/>
      <c r="D53" s="14"/>
      <c r="E53" s="15" t="str">
        <f>+E52</f>
        <v>วิธีเฉพาะเจาะจง</v>
      </c>
      <c r="F53" s="68" t="s">
        <v>2219</v>
      </c>
      <c r="G53" s="68" t="str">
        <f>+F53</f>
        <v>ทรายพาณิชย์</v>
      </c>
      <c r="H53" s="15" t="s">
        <v>161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 hidden="1">
      <c r="A54" s="15"/>
      <c r="B54" s="13"/>
      <c r="C54" s="20"/>
      <c r="D54" s="14"/>
      <c r="E54" s="15" t="str">
        <f>+E53</f>
        <v>วิธีเฉพาะเจาะจง</v>
      </c>
      <c r="F54" s="68" t="s">
        <v>2300</v>
      </c>
      <c r="G54" s="68" t="str">
        <f>+F54</f>
        <v>รพ.ร้านส.วัฒนาะไหล่</v>
      </c>
      <c r="H54" s="15" t="s">
        <v>161</v>
      </c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 hidden="1">
      <c r="A55" s="15"/>
      <c r="B55" s="13"/>
      <c r="C55" s="20"/>
      <c r="D55" s="14"/>
      <c r="E55" s="15" t="str">
        <f>+E54</f>
        <v>วิธีเฉพาะเจาะจง</v>
      </c>
      <c r="F55" s="68" t="s">
        <v>2301</v>
      </c>
      <c r="G55" s="68" t="s">
        <v>2301</v>
      </c>
      <c r="H55" s="15" t="s">
        <v>161</v>
      </c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 hidden="1">
      <c r="A56" s="15"/>
      <c r="B56" s="13"/>
      <c r="C56" s="20"/>
      <c r="D56" s="14"/>
      <c r="E56" s="15" t="str">
        <f>+E55</f>
        <v>วิธีเฉพาะเจาะจง</v>
      </c>
      <c r="F56" s="68" t="s">
        <v>2046</v>
      </c>
      <c r="G56" s="68" t="s">
        <v>2046</v>
      </c>
      <c r="H56" s="15" t="str">
        <f>+H55</f>
        <v>ราคาและคุณภาพสินค้า</v>
      </c>
      <c r="I56" s="67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hidden="1">
      <c r="A57" s="15"/>
      <c r="B57" s="13"/>
      <c r="C57" s="20"/>
      <c r="D57" s="14"/>
      <c r="E57" s="15"/>
      <c r="F57" s="68"/>
      <c r="G57" s="68"/>
      <c r="H57" s="15"/>
      <c r="I57" s="67"/>
      <c r="J57" s="92"/>
      <c r="K57" s="45"/>
      <c r="L57" s="16"/>
      <c r="M57" s="16"/>
      <c r="N57" s="16"/>
      <c r="O57" s="16"/>
      <c r="P57" s="16"/>
      <c r="Q57" s="16"/>
    </row>
    <row r="58" spans="1:17" s="19" customFormat="1" ht="19.5" customHeight="1" hidden="1">
      <c r="A58" s="15"/>
      <c r="B58" s="13"/>
      <c r="C58" s="20"/>
      <c r="D58" s="14"/>
      <c r="E58" s="15"/>
      <c r="F58" s="68"/>
      <c r="G58" s="68"/>
      <c r="H58" s="15"/>
      <c r="I58" s="67"/>
      <c r="J58" s="92"/>
      <c r="K58" s="45"/>
      <c r="L58" s="16"/>
      <c r="M58" s="16"/>
      <c r="N58" s="16"/>
      <c r="O58" s="16"/>
      <c r="P58" s="16"/>
      <c r="Q58" s="16"/>
    </row>
    <row r="59" spans="1:17" s="19" customFormat="1" ht="19.5" customHeight="1" thickBot="1">
      <c r="A59" s="15"/>
      <c r="B59" s="17"/>
      <c r="C59" s="62">
        <f>SUM(C42:C56)</f>
        <v>7942</v>
      </c>
      <c r="D59" s="14"/>
      <c r="E59" s="13"/>
      <c r="F59" s="15"/>
      <c r="G59" s="13"/>
      <c r="H59" s="15"/>
      <c r="I59" s="13"/>
      <c r="J59" s="92"/>
      <c r="K59" s="45"/>
      <c r="L59" s="16"/>
      <c r="M59" s="16"/>
      <c r="N59" s="16"/>
      <c r="O59" s="16"/>
      <c r="P59" s="16"/>
      <c r="Q59" s="16"/>
    </row>
    <row r="60" spans="1:17" s="19" customFormat="1" ht="19.5" customHeight="1" hidden="1" thickTop="1">
      <c r="A60" s="15"/>
      <c r="B60" s="17"/>
      <c r="C60" s="58"/>
      <c r="D60" s="14"/>
      <c r="E60" s="13"/>
      <c r="F60" s="15"/>
      <c r="G60" s="13"/>
      <c r="H60" s="15"/>
      <c r="I60" s="13"/>
      <c r="J60" s="92"/>
      <c r="L60" s="16"/>
      <c r="M60" s="16"/>
      <c r="N60" s="16"/>
      <c r="O60" s="16"/>
      <c r="P60" s="16"/>
      <c r="Q60" s="16"/>
    </row>
    <row r="61" spans="1:29" s="18" customFormat="1" ht="19.5" customHeight="1" hidden="1">
      <c r="A61" s="28"/>
      <c r="B61" s="29"/>
      <c r="C61" s="10"/>
      <c r="D61" s="60"/>
      <c r="E61" s="30"/>
      <c r="F61" s="28"/>
      <c r="G61" s="30"/>
      <c r="H61" s="28"/>
      <c r="I61" s="30"/>
      <c r="J61" s="92"/>
      <c r="K61" s="45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 thickTop="1">
      <c r="A62" s="28"/>
      <c r="B62" s="29"/>
      <c r="C62" s="60">
        <f>+C25+C39+C59</f>
        <v>50221</v>
      </c>
      <c r="D62" s="60"/>
      <c r="E62" s="30"/>
      <c r="F62" s="28"/>
      <c r="G62" s="30"/>
      <c r="H62" s="30"/>
      <c r="I62" s="30"/>
      <c r="J62" s="92"/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>
      <c r="A63" s="38"/>
      <c r="B63" s="39"/>
      <c r="C63" s="65"/>
      <c r="D63" s="41"/>
      <c r="E63" s="40"/>
      <c r="F63" s="38"/>
      <c r="G63" s="40"/>
      <c r="H63" s="40"/>
      <c r="I63" s="40"/>
      <c r="J63" s="92"/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ht="21.75" customHeight="1"/>
    <row r="65" spans="1:9" ht="24">
      <c r="A65" s="172" t="str">
        <f>+A2</f>
        <v>สรุปผลการดำเนินการจัดซื้อจัดจ้างในรอบเดือน</v>
      </c>
      <c r="B65" s="172"/>
      <c r="C65" s="172"/>
      <c r="D65" s="172"/>
      <c r="E65" s="172"/>
      <c r="F65" s="172"/>
      <c r="G65" s="172"/>
      <c r="H65" s="172"/>
      <c r="I65" s="72"/>
    </row>
    <row r="66" spans="1:9" ht="24">
      <c r="A66" s="172" t="s">
        <v>1</v>
      </c>
      <c r="B66" s="172"/>
      <c r="C66" s="172"/>
      <c r="D66" s="172"/>
      <c r="E66" s="172"/>
      <c r="F66" s="172"/>
      <c r="G66" s="172"/>
      <c r="H66" s="172"/>
      <c r="I66" s="72"/>
    </row>
    <row r="67" spans="1:9" ht="24">
      <c r="A67" s="173" t="str">
        <f>+A4</f>
        <v>วันที่ 30  พฤศจิกายน 2562</v>
      </c>
      <c r="B67" s="173"/>
      <c r="C67" s="173"/>
      <c r="D67" s="173"/>
      <c r="E67" s="173"/>
      <c r="F67" s="173"/>
      <c r="G67" s="173"/>
      <c r="H67" s="173"/>
      <c r="I67" s="55" t="str">
        <f>+I4</f>
        <v>แบบ สขร.1</v>
      </c>
    </row>
    <row r="68" spans="1:9" ht="71.25" customHeight="1">
      <c r="A68" s="3" t="s">
        <v>149</v>
      </c>
      <c r="B68" s="3" t="s">
        <v>146</v>
      </c>
      <c r="C68" s="3" t="s">
        <v>147</v>
      </c>
      <c r="D68" s="3" t="s">
        <v>148</v>
      </c>
      <c r="E68" s="3" t="s">
        <v>150</v>
      </c>
      <c r="F68" s="3" t="s">
        <v>152</v>
      </c>
      <c r="G68" s="3" t="s">
        <v>153</v>
      </c>
      <c r="H68" s="3" t="s">
        <v>154</v>
      </c>
      <c r="I68" s="3" t="s">
        <v>156</v>
      </c>
    </row>
    <row r="69" spans="1:29" s="18" customFormat="1" ht="19.5" customHeight="1">
      <c r="A69" s="177" t="s">
        <v>22</v>
      </c>
      <c r="B69" s="178"/>
      <c r="C69" s="66">
        <f>+C62</f>
        <v>50221</v>
      </c>
      <c r="D69" s="54"/>
      <c r="E69" s="53"/>
      <c r="F69" s="52"/>
      <c r="G69" s="53"/>
      <c r="H69" s="52"/>
      <c r="I69" s="53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76">
        <v>4</v>
      </c>
      <c r="B70" s="169" t="s">
        <v>20</v>
      </c>
      <c r="C70" s="170"/>
      <c r="D70" s="170"/>
      <c r="E70" s="170"/>
      <c r="F70" s="170"/>
      <c r="G70" s="170"/>
      <c r="H70" s="170"/>
      <c r="I70" s="171"/>
      <c r="J70" s="92"/>
      <c r="K70" s="51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2323</v>
      </c>
      <c r="C71" s="14">
        <v>5800</v>
      </c>
      <c r="D71" s="14">
        <v>5800</v>
      </c>
      <c r="E71" s="15" t="s">
        <v>155</v>
      </c>
      <c r="F71" s="71" t="s">
        <v>1903</v>
      </c>
      <c r="G71" s="71" t="str">
        <f>+F71</f>
        <v>ร้านแผ่นดินทอง</v>
      </c>
      <c r="H71" s="15" t="s">
        <v>161</v>
      </c>
      <c r="I71" s="67"/>
      <c r="J71" s="92">
        <v>3145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">
        <v>2005</v>
      </c>
      <c r="C72" s="14">
        <v>200</v>
      </c>
      <c r="D72" s="14">
        <f>+C72</f>
        <v>200</v>
      </c>
      <c r="E72" s="15" t="s">
        <v>155</v>
      </c>
      <c r="F72" s="71" t="s">
        <v>1911</v>
      </c>
      <c r="G72" s="71" t="str">
        <f>+F72</f>
        <v>อู่ช่างไต๋</v>
      </c>
      <c r="H72" s="15" t="s">
        <v>161</v>
      </c>
      <c r="I72" s="67"/>
      <c r="J72" s="92" t="s">
        <v>1819</v>
      </c>
      <c r="K72" s="45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>
      <c r="A73" s="15"/>
      <c r="B73" s="13" t="str">
        <f>+B72</f>
        <v>ค่าซ่อมแซม รถไถฟาร์มแทรกเตอร์ M6040</v>
      </c>
      <c r="C73" s="26">
        <v>4740</v>
      </c>
      <c r="D73" s="14">
        <f aca="true" t="shared" si="9" ref="D73:D82">+C73</f>
        <v>4740</v>
      </c>
      <c r="E73" s="15" t="s">
        <v>155</v>
      </c>
      <c r="F73" s="71" t="str">
        <f>+F72</f>
        <v>อู่ช่างไต๋</v>
      </c>
      <c r="G73" s="71" t="str">
        <f aca="true" t="shared" si="10" ref="G73:G86">+F73</f>
        <v>อู่ช่างไต๋</v>
      </c>
      <c r="H73" s="15" t="s">
        <v>161</v>
      </c>
      <c r="I73" s="67"/>
      <c r="J73" s="92" t="s">
        <v>1820</v>
      </c>
      <c r="K73" s="47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>
      <c r="A74" s="15"/>
      <c r="B74" s="13" t="s">
        <v>2324</v>
      </c>
      <c r="C74" s="14">
        <v>3620</v>
      </c>
      <c r="D74" s="14">
        <f t="shared" si="9"/>
        <v>3620</v>
      </c>
      <c r="E74" s="15" t="s">
        <v>155</v>
      </c>
      <c r="F74" s="71" t="str">
        <f>+F73</f>
        <v>อู่ช่างไต๋</v>
      </c>
      <c r="G74" s="71" t="str">
        <f>+F74</f>
        <v>อู่ช่างไต๋</v>
      </c>
      <c r="H74" s="15" t="s">
        <v>161</v>
      </c>
      <c r="I74" s="67"/>
      <c r="J74" s="92" t="s">
        <v>1819</v>
      </c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>
      <c r="A75" s="15"/>
      <c r="B75" s="13" t="s">
        <v>1833</v>
      </c>
      <c r="C75" s="14">
        <v>1280</v>
      </c>
      <c r="D75" s="14">
        <f t="shared" si="9"/>
        <v>1280</v>
      </c>
      <c r="E75" s="15" t="s">
        <v>155</v>
      </c>
      <c r="F75" s="68" t="str">
        <f>+F45</f>
        <v>อู่ช่างได๋</v>
      </c>
      <c r="G75" s="71" t="str">
        <f t="shared" si="10"/>
        <v>อู่ช่างได๋</v>
      </c>
      <c r="H75" s="15" t="s">
        <v>161</v>
      </c>
      <c r="I75" s="67"/>
      <c r="J75" s="92" t="s">
        <v>1818</v>
      </c>
      <c r="K75" s="47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>
      <c r="A76" s="15"/>
      <c r="B76" s="13" t="s">
        <v>2325</v>
      </c>
      <c r="C76" s="14">
        <v>1400</v>
      </c>
      <c r="D76" s="14">
        <f t="shared" si="9"/>
        <v>1400</v>
      </c>
      <c r="E76" s="15" t="s">
        <v>155</v>
      </c>
      <c r="F76" s="71" t="str">
        <f>+F75</f>
        <v>อู่ช่างได๋</v>
      </c>
      <c r="G76" s="71" t="str">
        <f t="shared" si="10"/>
        <v>อู่ช่างได๋</v>
      </c>
      <c r="H76" s="15" t="s">
        <v>161</v>
      </c>
      <c r="I76" s="67"/>
      <c r="J76" s="91">
        <v>6076.75</v>
      </c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 hidden="1">
      <c r="A77" s="15"/>
      <c r="B77" s="13">
        <v>0</v>
      </c>
      <c r="C77" s="14">
        <v>0</v>
      </c>
      <c r="D77" s="14">
        <f t="shared" si="9"/>
        <v>0</v>
      </c>
      <c r="E77" s="15" t="s">
        <v>155</v>
      </c>
      <c r="F77" s="71" t="s">
        <v>2174</v>
      </c>
      <c r="G77" s="71" t="str">
        <f t="shared" si="10"/>
        <v>น้ำยืนยางพารา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hidden="1">
      <c r="A78" s="15"/>
      <c r="B78" s="13">
        <v>0</v>
      </c>
      <c r="C78" s="14">
        <v>0</v>
      </c>
      <c r="D78" s="14">
        <f t="shared" si="9"/>
        <v>0</v>
      </c>
      <c r="E78" s="15" t="s">
        <v>155</v>
      </c>
      <c r="F78" s="68" t="str">
        <f>+F77</f>
        <v>น้ำยืนยางพารา</v>
      </c>
      <c r="G78" s="71" t="str">
        <f t="shared" si="10"/>
        <v>น้ำยืนยางพารา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hidden="1">
      <c r="A79" s="15"/>
      <c r="B79" s="13">
        <v>0</v>
      </c>
      <c r="C79" s="14">
        <v>0</v>
      </c>
      <c r="D79" s="14">
        <f t="shared" si="9"/>
        <v>0</v>
      </c>
      <c r="E79" s="15" t="s">
        <v>155</v>
      </c>
      <c r="F79" s="68" t="s">
        <v>2174</v>
      </c>
      <c r="G79" s="71" t="str">
        <f t="shared" si="10"/>
        <v>น้ำยืนยางพารา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3">
        <v>0</v>
      </c>
      <c r="C80" s="14">
        <v>0</v>
      </c>
      <c r="D80" s="14">
        <f t="shared" si="9"/>
        <v>0</v>
      </c>
      <c r="E80" s="15" t="s">
        <v>155</v>
      </c>
      <c r="F80" s="68" t="str">
        <f>+F79</f>
        <v>น้ำยืนยางพารา</v>
      </c>
      <c r="G80" s="71" t="str">
        <f t="shared" si="10"/>
        <v>น้ำยืนยางพารา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3">
        <v>0</v>
      </c>
      <c r="C81" s="14">
        <v>0</v>
      </c>
      <c r="D81" s="14">
        <f t="shared" si="9"/>
        <v>0</v>
      </c>
      <c r="E81" s="15" t="s">
        <v>155</v>
      </c>
      <c r="F81" s="68" t="str">
        <f>+F51</f>
        <v>ซันไซน์ คอมพิวเตอร์เซ็นเตอร์</v>
      </c>
      <c r="G81" s="71" t="str">
        <f t="shared" si="10"/>
        <v>ซันไซน์ คอมพิวเตอร์เซ็นเตอร์</v>
      </c>
      <c r="H81" s="15" t="s">
        <v>161</v>
      </c>
      <c r="I81" s="15"/>
      <c r="J81" s="92"/>
      <c r="K81" s="158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3">
        <v>0</v>
      </c>
      <c r="C82" s="14">
        <v>0</v>
      </c>
      <c r="D82" s="14">
        <f t="shared" si="9"/>
        <v>0</v>
      </c>
      <c r="E82" s="15" t="s">
        <v>155</v>
      </c>
      <c r="F82" s="68"/>
      <c r="G82" s="71">
        <f t="shared" si="10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14"/>
      <c r="D83" s="14">
        <f>+C83</f>
        <v>0</v>
      </c>
      <c r="E83" s="15" t="s">
        <v>155</v>
      </c>
      <c r="F83" s="68"/>
      <c r="G83" s="71">
        <f t="shared" si="10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hidden="1">
      <c r="A84" s="15"/>
      <c r="B84" s="17"/>
      <c r="C84" s="14"/>
      <c r="D84" s="14">
        <f>+C84</f>
        <v>0</v>
      </c>
      <c r="E84" s="15" t="s">
        <v>155</v>
      </c>
      <c r="F84" s="68"/>
      <c r="G84" s="71">
        <f t="shared" si="10"/>
        <v>0</v>
      </c>
      <c r="H84" s="15" t="s">
        <v>161</v>
      </c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hidden="1">
      <c r="A85" s="15"/>
      <c r="B85" s="17"/>
      <c r="C85" s="14"/>
      <c r="D85" s="14">
        <f>+C85</f>
        <v>0</v>
      </c>
      <c r="E85" s="15" t="s">
        <v>155</v>
      </c>
      <c r="F85" s="68"/>
      <c r="G85" s="71">
        <f t="shared" si="10"/>
        <v>0</v>
      </c>
      <c r="H85" s="15" t="s">
        <v>161</v>
      </c>
      <c r="I85" s="15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 hidden="1">
      <c r="A86" s="15"/>
      <c r="B86" s="17"/>
      <c r="C86" s="26"/>
      <c r="D86" s="14">
        <f>+C86</f>
        <v>0</v>
      </c>
      <c r="E86" s="15" t="s">
        <v>155</v>
      </c>
      <c r="F86" s="68"/>
      <c r="G86" s="71">
        <f t="shared" si="10"/>
        <v>0</v>
      </c>
      <c r="H86" s="15" t="s">
        <v>161</v>
      </c>
      <c r="I86" s="15"/>
      <c r="J86" s="92"/>
      <c r="K86" s="45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 thickBot="1">
      <c r="A87" s="15"/>
      <c r="B87" s="17"/>
      <c r="C87" s="21">
        <f>SUM(C71:C86)</f>
        <v>17040</v>
      </c>
      <c r="D87" s="14"/>
      <c r="E87" s="13"/>
      <c r="F87" s="15"/>
      <c r="G87" s="71"/>
      <c r="H87" s="15"/>
      <c r="I87" s="15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 thickTop="1">
      <c r="A88" s="78"/>
      <c r="B88" s="78"/>
      <c r="C88" s="80"/>
      <c r="D88" s="81"/>
      <c r="E88" s="82"/>
      <c r="F88" s="79"/>
      <c r="G88" s="82"/>
      <c r="H88" s="79"/>
      <c r="I88" s="83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9">
        <v>5</v>
      </c>
      <c r="B89" s="169" t="s">
        <v>23</v>
      </c>
      <c r="C89" s="170"/>
      <c r="D89" s="170"/>
      <c r="E89" s="170"/>
      <c r="F89" s="170"/>
      <c r="G89" s="170"/>
      <c r="H89" s="170"/>
      <c r="I89" s="171"/>
      <c r="J89" s="92"/>
      <c r="K89" s="51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>
      <c r="A90" s="15"/>
      <c r="B90" s="13" t="s">
        <v>1817</v>
      </c>
      <c r="C90" s="14">
        <v>1675</v>
      </c>
      <c r="D90" s="14">
        <f aca="true" t="shared" si="11" ref="D90:D100">+C90</f>
        <v>1675</v>
      </c>
      <c r="E90" s="15" t="s">
        <v>155</v>
      </c>
      <c r="F90" s="68" t="s">
        <v>2348</v>
      </c>
      <c r="G90" s="68" t="str">
        <f>+F90</f>
        <v>ก.ไพบูลย์พาณิชย์</v>
      </c>
      <c r="H90" s="15" t="s">
        <v>161</v>
      </c>
      <c r="I90" s="67"/>
      <c r="J90" s="92">
        <v>55544.06</v>
      </c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>
      <c r="A91" s="15"/>
      <c r="B91" s="13" t="s">
        <v>2341</v>
      </c>
      <c r="C91" s="14">
        <v>3000</v>
      </c>
      <c r="D91" s="14">
        <f t="shared" si="11"/>
        <v>3000</v>
      </c>
      <c r="E91" s="15" t="s">
        <v>155</v>
      </c>
      <c r="F91" s="68" t="s">
        <v>2342</v>
      </c>
      <c r="G91" s="68" t="str">
        <f aca="true" t="shared" si="12" ref="G91:G100">+F91</f>
        <v>ซ.เซอร์วิส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>
      <c r="A92" s="15"/>
      <c r="B92" s="13" t="s">
        <v>650</v>
      </c>
      <c r="C92" s="14">
        <v>1800</v>
      </c>
      <c r="D92" s="14">
        <f t="shared" si="11"/>
        <v>1800</v>
      </c>
      <c r="E92" s="15" t="s">
        <v>155</v>
      </c>
      <c r="F92" s="68" t="s">
        <v>2343</v>
      </c>
      <c r="G92" s="68" t="str">
        <f t="shared" si="12"/>
        <v>หน่อยโฆษณา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>
      <c r="A93" s="15"/>
      <c r="B93" s="13" t="s">
        <v>1817</v>
      </c>
      <c r="C93" s="14">
        <v>545</v>
      </c>
      <c r="D93" s="14">
        <f t="shared" si="11"/>
        <v>545</v>
      </c>
      <c r="E93" s="15" t="s">
        <v>155</v>
      </c>
      <c r="F93" s="13" t="s">
        <v>2344</v>
      </c>
      <c r="G93" s="68" t="str">
        <f>+F93</f>
        <v>พาวเวอร์ทูลล์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>
      <c r="A94" s="15"/>
      <c r="B94" s="13" t="str">
        <f>+B93</f>
        <v>ค่าซ่อมแซมทรัพย์สิน</v>
      </c>
      <c r="C94" s="14">
        <v>445</v>
      </c>
      <c r="D94" s="14">
        <f t="shared" si="11"/>
        <v>445</v>
      </c>
      <c r="E94" s="15" t="s">
        <v>155</v>
      </c>
      <c r="F94" s="68" t="str">
        <f>+F93</f>
        <v>พาวเวอร์ทูลล์</v>
      </c>
      <c r="G94" s="68" t="str">
        <f t="shared" si="12"/>
        <v>พาวเวอร์ทูลล์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>
      <c r="A95" s="15"/>
      <c r="B95" s="13" t="str">
        <f>+B94</f>
        <v>ค่าซ่อมแซมทรัพย์สิน</v>
      </c>
      <c r="C95" s="14">
        <v>100</v>
      </c>
      <c r="D95" s="14">
        <f t="shared" si="11"/>
        <v>100</v>
      </c>
      <c r="E95" s="15" t="s">
        <v>155</v>
      </c>
      <c r="F95" s="68" t="s">
        <v>2114</v>
      </c>
      <c r="G95" s="68" t="str">
        <f t="shared" si="12"/>
        <v>บ.เจอาร์ แอดวานซ์ จำกัด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>
      <c r="A96" s="15"/>
      <c r="B96" s="13" t="s">
        <v>2345</v>
      </c>
      <c r="C96" s="14">
        <v>9920</v>
      </c>
      <c r="D96" s="14">
        <f t="shared" si="11"/>
        <v>9920</v>
      </c>
      <c r="E96" s="15" t="s">
        <v>155</v>
      </c>
      <c r="F96" s="68" t="s">
        <v>2346</v>
      </c>
      <c r="G96" s="68" t="str">
        <f t="shared" si="12"/>
        <v>อู๋เต๋าเซอร์วิส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>
      <c r="A97" s="15"/>
      <c r="B97" s="13" t="s">
        <v>1833</v>
      </c>
      <c r="C97" s="14">
        <v>545</v>
      </c>
      <c r="D97" s="14">
        <f t="shared" si="11"/>
        <v>545</v>
      </c>
      <c r="E97" s="15" t="s">
        <v>155</v>
      </c>
      <c r="F97" s="68" t="s">
        <v>2179</v>
      </c>
      <c r="G97" s="68" t="str">
        <f t="shared" si="12"/>
        <v>ร้านวัลงาม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>
      <c r="A98" s="15"/>
      <c r="B98" s="13" t="s">
        <v>42</v>
      </c>
      <c r="C98" s="14">
        <v>2920</v>
      </c>
      <c r="D98" s="14">
        <f t="shared" si="11"/>
        <v>2920</v>
      </c>
      <c r="E98" s="15" t="s">
        <v>155</v>
      </c>
      <c r="F98" s="68" t="s">
        <v>2347</v>
      </c>
      <c r="G98" s="68" t="str">
        <f t="shared" si="12"/>
        <v>ร้าน ก.ไพบูลย์พาณิชย์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>
      <c r="A99" s="15"/>
      <c r="B99" s="13" t="s">
        <v>33</v>
      </c>
      <c r="C99" s="14">
        <v>1500</v>
      </c>
      <c r="D99" s="14">
        <f t="shared" si="11"/>
        <v>1500</v>
      </c>
      <c r="E99" s="15" t="s">
        <v>155</v>
      </c>
      <c r="F99" s="68" t="s">
        <v>1905</v>
      </c>
      <c r="G99" s="68" t="str">
        <f t="shared" si="12"/>
        <v>หจก.ส.ชำนาญกิจเกษตร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>
      <c r="A100" s="15"/>
      <c r="B100" s="13" t="s">
        <v>42</v>
      </c>
      <c r="C100" s="14">
        <v>1735</v>
      </c>
      <c r="D100" s="14">
        <f t="shared" si="11"/>
        <v>1735</v>
      </c>
      <c r="E100" s="15" t="s">
        <v>155</v>
      </c>
      <c r="F100" s="68" t="str">
        <f>+F98</f>
        <v>ร้าน ก.ไพบูลย์พาณิชย์</v>
      </c>
      <c r="G100" s="68" t="str">
        <f t="shared" si="12"/>
        <v>ร้าน ก.ไพบูลย์พาณิชย์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/>
      <c r="E101" s="15" t="s">
        <v>155</v>
      </c>
      <c r="F101" s="68" t="str">
        <f>+F98</f>
        <v>ร้าน ก.ไพบูลย์พาณิชย์</v>
      </c>
      <c r="G101" s="68" t="str">
        <f>+F101</f>
        <v>ร้าน ก.ไพบูลย์พาณิชย์</v>
      </c>
      <c r="H101" s="15" t="s">
        <v>161</v>
      </c>
      <c r="I101" s="67"/>
      <c r="J101" s="92">
        <v>5327.28</v>
      </c>
      <c r="K101" s="45" t="s">
        <v>184</v>
      </c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/>
      <c r="E102" s="15" t="s">
        <v>155</v>
      </c>
      <c r="F102" s="68" t="str">
        <f>+F101</f>
        <v>ร้าน ก.ไพบูลย์พาณิชย์</v>
      </c>
      <c r="G102" s="68" t="str">
        <f aca="true" t="shared" si="13" ref="G102:G107">+F102</f>
        <v>ร้าน ก.ไพบูลย์พาณิชย์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 hidden="1">
      <c r="A103" s="15"/>
      <c r="B103" s="13"/>
      <c r="C103" s="14"/>
      <c r="D103" s="14"/>
      <c r="E103" s="15" t="s">
        <v>155</v>
      </c>
      <c r="F103" s="68" t="s">
        <v>2119</v>
      </c>
      <c r="G103" s="68" t="str">
        <f t="shared" si="13"/>
        <v>สิริลักษณ์วัสดุ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14"/>
      <c r="D104" s="14"/>
      <c r="E104" s="15" t="s">
        <v>155</v>
      </c>
      <c r="F104" s="68" t="str">
        <f>+F99</f>
        <v>หจก.ส.ชำนาญกิจเกษตร</v>
      </c>
      <c r="G104" s="68" t="str">
        <f t="shared" si="13"/>
        <v>หจก.ส.ชำนาญกิจเกษตร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hidden="1">
      <c r="A105" s="15"/>
      <c r="B105" s="13"/>
      <c r="C105" s="14"/>
      <c r="D105" s="14"/>
      <c r="E105" s="15" t="s">
        <v>155</v>
      </c>
      <c r="F105" s="68"/>
      <c r="G105" s="68">
        <f t="shared" si="13"/>
        <v>0</v>
      </c>
      <c r="H105" s="15" t="s">
        <v>161</v>
      </c>
      <c r="I105" s="67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hidden="1">
      <c r="A106" s="15"/>
      <c r="B106" s="13"/>
      <c r="C106" s="26"/>
      <c r="D106" s="14">
        <f>+C106</f>
        <v>0</v>
      </c>
      <c r="E106" s="15" t="s">
        <v>155</v>
      </c>
      <c r="F106" s="68"/>
      <c r="G106" s="68">
        <f t="shared" si="13"/>
        <v>0</v>
      </c>
      <c r="H106" s="15" t="s">
        <v>161</v>
      </c>
      <c r="I106" s="67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 hidden="1">
      <c r="A107" s="15"/>
      <c r="B107" s="13"/>
      <c r="C107" s="26"/>
      <c r="D107" s="14">
        <f>+C107</f>
        <v>0</v>
      </c>
      <c r="E107" s="15" t="s">
        <v>155</v>
      </c>
      <c r="F107" s="68"/>
      <c r="G107" s="68">
        <f t="shared" si="13"/>
        <v>0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 thickBot="1">
      <c r="A108" s="15"/>
      <c r="B108" s="17"/>
      <c r="C108" s="62">
        <f>SUM(C90:C107)</f>
        <v>24185</v>
      </c>
      <c r="D108" s="14"/>
      <c r="E108" s="13"/>
      <c r="F108" s="15"/>
      <c r="G108" s="13"/>
      <c r="H108" s="15"/>
      <c r="I108" s="13"/>
      <c r="J108" s="92"/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19.5" customHeight="1" thickTop="1">
      <c r="A109" s="15"/>
      <c r="B109" s="17"/>
      <c r="C109" s="22"/>
      <c r="D109" s="14"/>
      <c r="E109" s="13"/>
      <c r="F109" s="15"/>
      <c r="G109" s="13"/>
      <c r="H109" s="15"/>
      <c r="I109" s="13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76">
        <v>6</v>
      </c>
      <c r="B110" s="169" t="s">
        <v>24</v>
      </c>
      <c r="C110" s="170"/>
      <c r="D110" s="170"/>
      <c r="E110" s="170"/>
      <c r="F110" s="170"/>
      <c r="G110" s="170"/>
      <c r="H110" s="170"/>
      <c r="I110" s="171"/>
      <c r="J110" s="92"/>
      <c r="K110" s="51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2015</v>
      </c>
      <c r="C111" s="14">
        <v>1575</v>
      </c>
      <c r="D111" s="14">
        <f>+C111</f>
        <v>1575</v>
      </c>
      <c r="E111" s="15" t="s">
        <v>155</v>
      </c>
      <c r="F111" s="13" t="s">
        <v>2073</v>
      </c>
      <c r="G111" s="68" t="str">
        <f>+F111</f>
        <v>ดีโฮม</v>
      </c>
      <c r="H111" s="15" t="s">
        <v>161</v>
      </c>
      <c r="I111" s="67"/>
      <c r="J111" s="92">
        <v>9926</v>
      </c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21" customHeight="1">
      <c r="A112" s="15"/>
      <c r="B112" s="13" t="s">
        <v>33</v>
      </c>
      <c r="C112" s="14">
        <v>140</v>
      </c>
      <c r="D112" s="14">
        <f>+C112</f>
        <v>140</v>
      </c>
      <c r="E112" s="15" t="s">
        <v>155</v>
      </c>
      <c r="F112" s="68" t="s">
        <v>2329</v>
      </c>
      <c r="G112" s="68" t="str">
        <f>+F112</f>
        <v>หจก.โกบะการเกษตร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">
        <v>2330</v>
      </c>
      <c r="C113" s="14">
        <v>22000</v>
      </c>
      <c r="D113" s="14">
        <v>22000</v>
      </c>
      <c r="E113" s="15" t="s">
        <v>155</v>
      </c>
      <c r="F113" s="68" t="s">
        <v>2331</v>
      </c>
      <c r="G113" s="68" t="str">
        <f aca="true" t="shared" si="14" ref="G113:G124">+F113</f>
        <v>นางสายปัญญา ศรีสวัสดิ์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tr">
        <f>+B113</f>
        <v>ค่าอุปกรณ์(ยางพารายาง)</v>
      </c>
      <c r="C114" s="14">
        <v>600</v>
      </c>
      <c r="D114" s="14">
        <f>+C114</f>
        <v>600</v>
      </c>
      <c r="E114" s="15" t="s">
        <v>155</v>
      </c>
      <c r="F114" s="68" t="str">
        <f>+F113</f>
        <v>นางสายปัญญา ศรีสวัสดิ์</v>
      </c>
      <c r="G114" s="68" t="str">
        <f t="shared" si="14"/>
        <v>นางสายปัญญา ศรีสวัสดิ์</v>
      </c>
      <c r="H114" s="15" t="s">
        <v>161</v>
      </c>
      <c r="I114" s="67"/>
      <c r="J114" s="92"/>
      <c r="K114" s="49"/>
      <c r="L114" s="16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19.5" customHeight="1">
      <c r="A115" s="15"/>
      <c r="B115" s="13" t="s">
        <v>33</v>
      </c>
      <c r="C115" s="14">
        <v>1300</v>
      </c>
      <c r="D115" s="14">
        <f>+C115</f>
        <v>1300</v>
      </c>
      <c r="E115" s="15" t="s">
        <v>155</v>
      </c>
      <c r="F115" s="68" t="s">
        <v>2332</v>
      </c>
      <c r="G115" s="68" t="str">
        <f t="shared" si="14"/>
        <v>ร้านสะไพศาล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">
        <v>2333</v>
      </c>
      <c r="C116" s="14">
        <v>1519</v>
      </c>
      <c r="D116" s="14">
        <f>+C116</f>
        <v>1519</v>
      </c>
      <c r="E116" s="15" t="s">
        <v>155</v>
      </c>
      <c r="F116" s="68" t="s">
        <v>2334</v>
      </c>
      <c r="G116" s="68" t="str">
        <f t="shared" si="14"/>
        <v>ร้านมิตรไทยวัสดุก่อสร้าง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>
      <c r="A117" s="15"/>
      <c r="B117" s="13" t="s">
        <v>2002</v>
      </c>
      <c r="C117" s="14">
        <v>1050</v>
      </c>
      <c r="D117" s="14">
        <f>+C117</f>
        <v>1050</v>
      </c>
      <c r="E117" s="15" t="s">
        <v>155</v>
      </c>
      <c r="F117" s="13" t="s">
        <v>2335</v>
      </c>
      <c r="G117" s="68" t="str">
        <f t="shared" si="14"/>
        <v>อิสราภรณ์ปรินติ๊ง</v>
      </c>
      <c r="H117" s="15" t="s">
        <v>161</v>
      </c>
      <c r="I117" s="67"/>
      <c r="J117" s="92">
        <v>11084</v>
      </c>
      <c r="K117" s="45" t="s">
        <v>487</v>
      </c>
      <c r="L117" s="45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20.25" customHeight="1">
      <c r="A118" s="15"/>
      <c r="B118" s="13" t="s">
        <v>27</v>
      </c>
      <c r="C118" s="14">
        <v>3330</v>
      </c>
      <c r="D118" s="14">
        <f>+C118</f>
        <v>3330</v>
      </c>
      <c r="E118" s="15" t="s">
        <v>155</v>
      </c>
      <c r="F118" s="68" t="s">
        <v>1995</v>
      </c>
      <c r="G118" s="68" t="str">
        <f t="shared" si="14"/>
        <v>โรงกลึงธวัช</v>
      </c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>
      <c r="A119" s="15"/>
      <c r="B119" s="13" t="s">
        <v>2336</v>
      </c>
      <c r="C119" s="14">
        <v>1280</v>
      </c>
      <c r="D119" s="14">
        <f aca="true" t="shared" si="15" ref="D119:D129">+C119</f>
        <v>1280</v>
      </c>
      <c r="E119" s="15" t="s">
        <v>155</v>
      </c>
      <c r="F119" s="68" t="str">
        <f>+F118</f>
        <v>โรงกลึงธวัช</v>
      </c>
      <c r="G119" s="68" t="str">
        <f t="shared" si="14"/>
        <v>โรงกลึงธวัช</v>
      </c>
      <c r="H119" s="15" t="s">
        <v>161</v>
      </c>
      <c r="I119" s="67"/>
      <c r="J119" s="92" t="s">
        <v>184</v>
      </c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>
      <c r="A120" s="15"/>
      <c r="B120" s="13" t="s">
        <v>42</v>
      </c>
      <c r="C120" s="14">
        <v>3210</v>
      </c>
      <c r="D120" s="14">
        <f t="shared" si="15"/>
        <v>3210</v>
      </c>
      <c r="E120" s="15" t="s">
        <v>155</v>
      </c>
      <c r="F120" s="68" t="s">
        <v>2337</v>
      </c>
      <c r="G120" s="68" t="str">
        <f t="shared" si="14"/>
        <v>หจก.ปิยะอะไหล่</v>
      </c>
      <c r="H120" s="15" t="s">
        <v>161</v>
      </c>
      <c r="I120" s="15"/>
      <c r="J120" s="92"/>
      <c r="K120" s="45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 hidden="1">
      <c r="A121" s="15"/>
      <c r="B121" s="13"/>
      <c r="C121" s="14"/>
      <c r="D121" s="14">
        <f t="shared" si="15"/>
        <v>0</v>
      </c>
      <c r="E121" s="15" t="s">
        <v>155</v>
      </c>
      <c r="F121" s="68" t="s">
        <v>2230</v>
      </c>
      <c r="G121" s="68" t="str">
        <f t="shared" si="14"/>
        <v>ร้านรักษ์เกษตร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 hidden="1">
      <c r="A122" s="15"/>
      <c r="B122" s="13"/>
      <c r="C122" s="14"/>
      <c r="D122" s="14">
        <f t="shared" si="15"/>
        <v>0</v>
      </c>
      <c r="E122" s="15" t="s">
        <v>155</v>
      </c>
      <c r="F122" s="68" t="str">
        <f>+F115</f>
        <v>ร้านสะไพศาล</v>
      </c>
      <c r="G122" s="68" t="str">
        <f t="shared" si="14"/>
        <v>ร้านสะไพศาล</v>
      </c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 hidden="1">
      <c r="A123" s="15"/>
      <c r="B123" s="13"/>
      <c r="C123" s="14"/>
      <c r="D123" s="14">
        <f t="shared" si="15"/>
        <v>0</v>
      </c>
      <c r="E123" s="15" t="s">
        <v>155</v>
      </c>
      <c r="F123" s="68" t="str">
        <f>+F122</f>
        <v>ร้านสะไพศาล</v>
      </c>
      <c r="G123" s="68" t="str">
        <f t="shared" si="14"/>
        <v>ร้านสะไพศาล</v>
      </c>
      <c r="H123" s="15" t="s">
        <v>161</v>
      </c>
      <c r="I123" s="15"/>
      <c r="J123" s="92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18" customFormat="1" ht="19.5" customHeight="1" hidden="1">
      <c r="A124" s="15"/>
      <c r="B124" s="13"/>
      <c r="C124" s="14"/>
      <c r="D124" s="14">
        <f t="shared" si="15"/>
        <v>0</v>
      </c>
      <c r="E124" s="15" t="s">
        <v>155</v>
      </c>
      <c r="F124" s="68" t="str">
        <f>+F118</f>
        <v>โรงกลึงธวัช</v>
      </c>
      <c r="G124" s="68" t="str">
        <f t="shared" si="14"/>
        <v>โรงกลึงธวัช</v>
      </c>
      <c r="H124" s="15" t="s">
        <v>161</v>
      </c>
      <c r="I124" s="15"/>
      <c r="J124" s="92"/>
      <c r="K124" s="45"/>
      <c r="L124" s="16"/>
      <c r="M124" s="16"/>
      <c r="N124" s="16"/>
      <c r="O124" s="16"/>
      <c r="P124" s="16"/>
      <c r="Q124" s="1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18" customFormat="1" ht="19.5" customHeight="1" hidden="1">
      <c r="A125" s="15"/>
      <c r="B125" s="13"/>
      <c r="C125" s="26"/>
      <c r="D125" s="14">
        <f t="shared" si="15"/>
        <v>0</v>
      </c>
      <c r="E125" s="15" t="s">
        <v>155</v>
      </c>
      <c r="F125" s="68" t="str">
        <f>+F118</f>
        <v>โรงกลึงธวัช</v>
      </c>
      <c r="G125" s="68" t="str">
        <f>+F125</f>
        <v>โรงกลึงธวัช</v>
      </c>
      <c r="H125" s="15" t="s">
        <v>161</v>
      </c>
      <c r="I125" s="15"/>
      <c r="J125" s="92"/>
      <c r="K125" s="45"/>
      <c r="L125" s="16"/>
      <c r="M125" s="16"/>
      <c r="N125" s="16"/>
      <c r="O125" s="16"/>
      <c r="P125" s="16"/>
      <c r="Q125" s="16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18" customFormat="1" ht="19.5" customHeight="1" hidden="1">
      <c r="A126" s="15"/>
      <c r="B126" s="13"/>
      <c r="C126" s="20"/>
      <c r="D126" s="14">
        <f t="shared" si="15"/>
        <v>0</v>
      </c>
      <c r="E126" s="15" t="s">
        <v>155</v>
      </c>
      <c r="F126" s="68" t="str">
        <f>+F119</f>
        <v>โรงกลึงธวัช</v>
      </c>
      <c r="G126" s="68" t="str">
        <f>+F126</f>
        <v>โรงกลึงธวัช</v>
      </c>
      <c r="H126" s="15" t="s">
        <v>161</v>
      </c>
      <c r="I126" s="15"/>
      <c r="J126" s="92"/>
      <c r="K126" s="45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 hidden="1">
      <c r="A127" s="15"/>
      <c r="B127" s="13"/>
      <c r="C127" s="20"/>
      <c r="D127" s="14">
        <f t="shared" si="15"/>
        <v>0</v>
      </c>
      <c r="E127" s="15" t="s">
        <v>155</v>
      </c>
      <c r="F127" s="68" t="s">
        <v>2230</v>
      </c>
      <c r="G127" s="68" t="str">
        <f>+F127</f>
        <v>ร้านรักษ์เกษตร</v>
      </c>
      <c r="H127" s="15" t="s">
        <v>161</v>
      </c>
      <c r="I127" s="15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 hidden="1">
      <c r="A128" s="15"/>
      <c r="B128" s="13"/>
      <c r="C128" s="20"/>
      <c r="D128" s="14">
        <f t="shared" si="15"/>
        <v>0</v>
      </c>
      <c r="E128" s="15" t="str">
        <f>+E127</f>
        <v>วิธีเฉพาะเจาะจง</v>
      </c>
      <c r="F128" s="68" t="s">
        <v>2231</v>
      </c>
      <c r="G128" s="68" t="str">
        <f>+F128</f>
        <v>โรงกลังธวัช</v>
      </c>
      <c r="H128" s="15" t="str">
        <f>+H127</f>
        <v>ราคาและคุณภาพสินค้า</v>
      </c>
      <c r="I128" s="15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 hidden="1">
      <c r="A129" s="15"/>
      <c r="B129" s="13"/>
      <c r="C129" s="20"/>
      <c r="D129" s="14">
        <f t="shared" si="15"/>
        <v>0</v>
      </c>
      <c r="E129" s="15" t="str">
        <f>+E128</f>
        <v>วิธีเฉพาะเจาะจง</v>
      </c>
      <c r="F129" s="68" t="str">
        <f>+F128</f>
        <v>โรงกลังธวัช</v>
      </c>
      <c r="G129" s="68" t="str">
        <f>+G128</f>
        <v>โรงกลังธวัช</v>
      </c>
      <c r="H129" s="15" t="str">
        <f>+H128</f>
        <v>ราคาและคุณภาพสินค้า</v>
      </c>
      <c r="I129" s="15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>
      <c r="A130" s="32"/>
      <c r="B130" s="33"/>
      <c r="C130" s="163">
        <f>SUM(C111:C129)</f>
        <v>36004</v>
      </c>
      <c r="D130" s="26"/>
      <c r="E130" s="34"/>
      <c r="F130" s="32"/>
      <c r="G130" s="34"/>
      <c r="H130" s="32"/>
      <c r="I130" s="34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9" ht="21.75" customHeight="1" thickBot="1">
      <c r="A131" s="164"/>
      <c r="B131" s="164"/>
      <c r="C131" s="62">
        <f>+C130+C108+C87+C69</f>
        <v>127450</v>
      </c>
      <c r="D131" s="164"/>
      <c r="E131" s="164"/>
      <c r="F131" s="164"/>
      <c r="G131" s="164"/>
      <c r="H131" s="164"/>
      <c r="I131" s="164"/>
    </row>
    <row r="132" ht="21.75" customHeight="1" thickTop="1"/>
    <row r="133" ht="21.75" customHeight="1"/>
    <row r="134" ht="21.75" customHeight="1"/>
    <row r="135" spans="1:9" ht="24">
      <c r="A135" s="172" t="str">
        <f>+A65</f>
        <v>สรุปผลการดำเนินการจัดซื้อจัดจ้างในรอบเดือน</v>
      </c>
      <c r="B135" s="172"/>
      <c r="C135" s="172"/>
      <c r="D135" s="172"/>
      <c r="E135" s="172"/>
      <c r="F135" s="172"/>
      <c r="G135" s="172"/>
      <c r="H135" s="172"/>
      <c r="I135" s="72"/>
    </row>
    <row r="136" spans="1:9" ht="24">
      <c r="A136" s="172" t="s">
        <v>1</v>
      </c>
      <c r="B136" s="172"/>
      <c r="C136" s="172"/>
      <c r="D136" s="172"/>
      <c r="E136" s="172"/>
      <c r="F136" s="172"/>
      <c r="G136" s="172"/>
      <c r="H136" s="172"/>
      <c r="I136" s="72"/>
    </row>
    <row r="137" spans="1:9" ht="24">
      <c r="A137" s="173" t="str">
        <f>+A67</f>
        <v>วันที่ 30  พฤศจิกายน 2562</v>
      </c>
      <c r="B137" s="173"/>
      <c r="C137" s="173"/>
      <c r="D137" s="173"/>
      <c r="E137" s="173"/>
      <c r="F137" s="173"/>
      <c r="G137" s="173"/>
      <c r="H137" s="173"/>
      <c r="I137" s="55" t="str">
        <f>+I67</f>
        <v>แบบ สขร.1</v>
      </c>
    </row>
    <row r="138" spans="1:9" ht="51" customHeight="1">
      <c r="A138" s="166" t="s">
        <v>149</v>
      </c>
      <c r="B138" s="166" t="s">
        <v>146</v>
      </c>
      <c r="C138" s="166" t="s">
        <v>147</v>
      </c>
      <c r="D138" s="166" t="s">
        <v>148</v>
      </c>
      <c r="E138" s="166" t="s">
        <v>150</v>
      </c>
      <c r="F138" s="166" t="s">
        <v>152</v>
      </c>
      <c r="G138" s="166" t="s">
        <v>153</v>
      </c>
      <c r="H138" s="166" t="s">
        <v>154</v>
      </c>
      <c r="I138" s="166" t="s">
        <v>156</v>
      </c>
    </row>
    <row r="139" spans="1:9" ht="21" customHeight="1">
      <c r="A139" s="168"/>
      <c r="B139" s="165" t="s">
        <v>22</v>
      </c>
      <c r="C139" s="167">
        <f>+C131</f>
        <v>127450</v>
      </c>
      <c r="D139" s="165"/>
      <c r="E139" s="165"/>
      <c r="F139" s="165"/>
      <c r="G139" s="165"/>
      <c r="H139" s="165"/>
      <c r="I139" s="165"/>
    </row>
    <row r="140" spans="1:29" s="18" customFormat="1" ht="21" customHeight="1">
      <c r="A140" s="76">
        <v>7</v>
      </c>
      <c r="B140" s="174" t="s">
        <v>25</v>
      </c>
      <c r="C140" s="175"/>
      <c r="D140" s="175"/>
      <c r="E140" s="175"/>
      <c r="F140" s="175"/>
      <c r="G140" s="175"/>
      <c r="H140" s="175"/>
      <c r="I140" s="176"/>
      <c r="J140" s="92"/>
      <c r="K140" s="51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>
      <c r="A141" s="15"/>
      <c r="B141" s="13" t="s">
        <v>33</v>
      </c>
      <c r="C141" s="14">
        <v>3360</v>
      </c>
      <c r="D141" s="14">
        <f>+C141</f>
        <v>3360</v>
      </c>
      <c r="E141" s="15" t="s">
        <v>155</v>
      </c>
      <c r="F141" s="68" t="s">
        <v>2254</v>
      </c>
      <c r="G141" s="68" t="str">
        <f aca="true" t="shared" si="16" ref="G141:G148">+F141</f>
        <v>ร้าน ม.เกษตร 16</v>
      </c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>
      <c r="A142" s="15"/>
      <c r="B142" s="13" t="s">
        <v>2357</v>
      </c>
      <c r="C142" s="14">
        <v>5360</v>
      </c>
      <c r="D142" s="14">
        <f>+C142</f>
        <v>5360</v>
      </c>
      <c r="E142" s="15" t="s">
        <v>155</v>
      </c>
      <c r="F142" s="68" t="s">
        <v>2358</v>
      </c>
      <c r="G142" s="68" t="str">
        <f t="shared" si="16"/>
        <v>มนเทียนการช่าง</v>
      </c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15"/>
      <c r="B143" s="13" t="str">
        <f>+B141</f>
        <v>ค่าสารเคมี</v>
      </c>
      <c r="C143" s="14">
        <v>3360</v>
      </c>
      <c r="D143" s="14">
        <f>+C143</f>
        <v>3360</v>
      </c>
      <c r="E143" s="15" t="s">
        <v>155</v>
      </c>
      <c r="F143" s="68" t="str">
        <f>+F141</f>
        <v>ร้าน ม.เกษตร 16</v>
      </c>
      <c r="G143" s="68" t="str">
        <f t="shared" si="16"/>
        <v>ร้าน ม.เกษตร 16</v>
      </c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>
      <c r="A144" s="15"/>
      <c r="B144" s="13" t="s">
        <v>2359</v>
      </c>
      <c r="C144" s="14">
        <v>3050</v>
      </c>
      <c r="D144" s="14">
        <f>+C144</f>
        <v>3050</v>
      </c>
      <c r="E144" s="15" t="s">
        <v>155</v>
      </c>
      <c r="F144" s="68" t="str">
        <f>+F142</f>
        <v>มนเทียนการช่าง</v>
      </c>
      <c r="G144" s="68" t="str">
        <f t="shared" si="16"/>
        <v>มนเทียนการช่าง</v>
      </c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 hidden="1">
      <c r="A145" s="15"/>
      <c r="B145" s="13"/>
      <c r="C145" s="14"/>
      <c r="D145" s="14"/>
      <c r="E145" s="15" t="str">
        <f>+E144</f>
        <v>วิธีเฉพาะเจาะจง</v>
      </c>
      <c r="F145" s="68" t="s">
        <v>2254</v>
      </c>
      <c r="G145" s="68" t="str">
        <f t="shared" si="16"/>
        <v>ร้าน ม.เกษตร 16</v>
      </c>
      <c r="H145" s="15" t="str">
        <f>+H144</f>
        <v>ราคาและคุณภาพสินค้า</v>
      </c>
      <c r="I145" s="67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 hidden="1">
      <c r="A146" s="15"/>
      <c r="B146" s="13"/>
      <c r="C146" s="14"/>
      <c r="D146" s="14"/>
      <c r="E146" s="15" t="str">
        <f>+E145</f>
        <v>วิธีเฉพาะเจาะจง</v>
      </c>
      <c r="F146" s="68" t="s">
        <v>2320</v>
      </c>
      <c r="G146" s="68" t="str">
        <f t="shared" si="16"/>
        <v>บ.น้ำดื่มอุดมสุข</v>
      </c>
      <c r="H146" s="15" t="str">
        <f>+H145</f>
        <v>ราคาและคุณภาพสินค้า</v>
      </c>
      <c r="I146" s="67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 hidden="1">
      <c r="A147" s="15"/>
      <c r="B147" s="13"/>
      <c r="C147" s="14"/>
      <c r="D147" s="14"/>
      <c r="E147" s="15" t="str">
        <f>+E146</f>
        <v>วิธีเฉพาะเจาะจง</v>
      </c>
      <c r="F147" s="68" t="s">
        <v>2321</v>
      </c>
      <c r="G147" s="68" t="str">
        <f t="shared" si="16"/>
        <v>ร้านภูมิทรัพย์ซุปเปอร์</v>
      </c>
      <c r="H147" s="15" t="str">
        <f>+H146</f>
        <v>ราคาและคุณภาพสินค้า</v>
      </c>
      <c r="I147" s="67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 hidden="1">
      <c r="A148" s="15"/>
      <c r="B148" s="13"/>
      <c r="C148" s="14"/>
      <c r="D148" s="14">
        <f>+C148</f>
        <v>0</v>
      </c>
      <c r="E148" s="15" t="s">
        <v>155</v>
      </c>
      <c r="F148" s="68" t="str">
        <f>+F141</f>
        <v>ร้าน ม.เกษตร 16</v>
      </c>
      <c r="G148" s="68" t="str">
        <f t="shared" si="16"/>
        <v>ร้าน ม.เกษตร 16</v>
      </c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 hidden="1">
      <c r="A149" s="15"/>
      <c r="B149" s="13"/>
      <c r="C149" s="20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 hidden="1">
      <c r="A150" s="15"/>
      <c r="B150" s="13"/>
      <c r="C150" s="20"/>
      <c r="D150" s="14"/>
      <c r="E150" s="15"/>
      <c r="F150" s="68"/>
      <c r="G150" s="68"/>
      <c r="H150" s="15"/>
      <c r="I150" s="67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 hidden="1">
      <c r="A151" s="15"/>
      <c r="B151" s="13"/>
      <c r="C151" s="20"/>
      <c r="D151" s="14"/>
      <c r="E151" s="15"/>
      <c r="F151" s="68"/>
      <c r="G151" s="68"/>
      <c r="H151" s="15"/>
      <c r="I151" s="67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 thickBot="1">
      <c r="A152" s="15"/>
      <c r="B152" s="13"/>
      <c r="C152" s="21">
        <f>SUM(C141:C148)</f>
        <v>15130</v>
      </c>
      <c r="D152" s="14"/>
      <c r="E152" s="15"/>
      <c r="F152" s="68"/>
      <c r="G152" s="68"/>
      <c r="H152" s="15"/>
      <c r="I152" s="15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 thickTop="1">
      <c r="A153" s="32"/>
      <c r="B153" s="34"/>
      <c r="C153" s="20"/>
      <c r="D153" s="26"/>
      <c r="E153" s="32"/>
      <c r="F153" s="74"/>
      <c r="G153" s="74"/>
      <c r="H153" s="32"/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160">
        <v>8</v>
      </c>
      <c r="B154" s="33" t="s">
        <v>2009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>
      <c r="A155" s="32"/>
      <c r="B155" s="34" t="s">
        <v>1833</v>
      </c>
      <c r="C155" s="20">
        <v>1910</v>
      </c>
      <c r="D155" s="26">
        <f>+C155</f>
        <v>1910</v>
      </c>
      <c r="E155" s="32" t="str">
        <f>+E148</f>
        <v>วิธีเฉพาะเจาะจง</v>
      </c>
      <c r="F155" s="74" t="s">
        <v>2307</v>
      </c>
      <c r="G155" s="74" t="s">
        <v>2360</v>
      </c>
      <c r="H155" s="32" t="str">
        <f>+H148</f>
        <v>ราคาและคุณภาพสินค้า</v>
      </c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>
      <c r="A156" s="32"/>
      <c r="B156" s="34" t="s">
        <v>42</v>
      </c>
      <c r="C156" s="20">
        <v>690</v>
      </c>
      <c r="D156" s="26">
        <v>690</v>
      </c>
      <c r="E156" s="32" t="str">
        <f aca="true" t="shared" si="17" ref="E156:E173">+E155</f>
        <v>วิธีเฉพาะเจาะจง</v>
      </c>
      <c r="F156" s="74" t="s">
        <v>2203</v>
      </c>
      <c r="G156" s="74" t="str">
        <f aca="true" t="shared" si="18" ref="G156:G165">+F156</f>
        <v>ร้านบิ๊กซีซุปเปอร์ สโตร์</v>
      </c>
      <c r="H156" s="32" t="str">
        <f aca="true" t="shared" si="19" ref="H156:H173">+H155</f>
        <v>ราคาและคุณภาพสินค้า</v>
      </c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 hidden="1">
      <c r="A157" s="32"/>
      <c r="B157" s="34"/>
      <c r="C157" s="20"/>
      <c r="D157" s="26"/>
      <c r="E157" s="32" t="str">
        <f t="shared" si="17"/>
        <v>วิธีเฉพาะเจาะจง</v>
      </c>
      <c r="F157" s="74" t="s">
        <v>2308</v>
      </c>
      <c r="G157" s="74" t="str">
        <f t="shared" si="18"/>
        <v>อิเล็คทริคเซอร์วิส</v>
      </c>
      <c r="H157" s="32" t="str">
        <f t="shared" si="19"/>
        <v>ราคาและคุณภาพสินค้า</v>
      </c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 hidden="1">
      <c r="A158" s="32"/>
      <c r="B158" s="34"/>
      <c r="C158" s="20"/>
      <c r="D158" s="26"/>
      <c r="E158" s="32" t="str">
        <f t="shared" si="17"/>
        <v>วิธีเฉพาะเจาะจง</v>
      </c>
      <c r="F158" s="74" t="s">
        <v>2309</v>
      </c>
      <c r="G158" s="74" t="str">
        <f t="shared" si="18"/>
        <v>หจก.ลัคกี้เครื่องเขียน</v>
      </c>
      <c r="H158" s="32" t="str">
        <f t="shared" si="19"/>
        <v>ราคาและคุณภาพสินค้า</v>
      </c>
      <c r="I158" s="32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 hidden="1">
      <c r="A159" s="32"/>
      <c r="B159" s="34"/>
      <c r="C159" s="20"/>
      <c r="D159" s="26"/>
      <c r="E159" s="32" t="str">
        <f t="shared" si="17"/>
        <v>วิธีเฉพาะเจาะจง</v>
      </c>
      <c r="F159" s="74" t="s">
        <v>2310</v>
      </c>
      <c r="G159" s="74" t="str">
        <f t="shared" si="18"/>
        <v>ซุปเปอร์เซ็นเตอร์</v>
      </c>
      <c r="H159" s="32" t="str">
        <f t="shared" si="19"/>
        <v>ราคาและคุณภาพสินค้า</v>
      </c>
      <c r="I159" s="32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 hidden="1">
      <c r="A160" s="32"/>
      <c r="B160" s="34"/>
      <c r="C160" s="20"/>
      <c r="D160" s="26">
        <f aca="true" t="shared" si="20" ref="D160:D174">+C160</f>
        <v>0</v>
      </c>
      <c r="E160" s="32" t="str">
        <f t="shared" si="17"/>
        <v>วิธีเฉพาะเจาะจง</v>
      </c>
      <c r="F160" s="74" t="s">
        <v>2059</v>
      </c>
      <c r="G160" s="74" t="str">
        <f t="shared" si="18"/>
        <v>หจก.ดูคอมพิวเตอร์ เซอร์วิส</v>
      </c>
      <c r="H160" s="32" t="str">
        <f t="shared" si="19"/>
        <v>ราคาและคุณภาพสินค้า</v>
      </c>
      <c r="I160" s="32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18" customFormat="1" ht="19.5" customHeight="1" hidden="1">
      <c r="A161" s="32"/>
      <c r="B161" s="34"/>
      <c r="C161" s="20"/>
      <c r="D161" s="26">
        <f t="shared" si="20"/>
        <v>0</v>
      </c>
      <c r="E161" s="32" t="str">
        <f t="shared" si="17"/>
        <v>วิธีเฉพาะเจาะจง</v>
      </c>
      <c r="F161" s="74" t="s">
        <v>2284</v>
      </c>
      <c r="G161" s="74" t="str">
        <f t="shared" si="18"/>
        <v>หจก.อุบลสปอร์ตเซ็นเตอร์</v>
      </c>
      <c r="H161" s="32" t="str">
        <f t="shared" si="19"/>
        <v>ราคาและคุณภาพสินค้า</v>
      </c>
      <c r="I161" s="32"/>
      <c r="J161" s="92"/>
      <c r="K161" s="45"/>
      <c r="L161" s="16"/>
      <c r="M161" s="16"/>
      <c r="N161" s="16"/>
      <c r="O161" s="16"/>
      <c r="P161" s="16"/>
      <c r="Q161" s="16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18" customFormat="1" ht="19.5" customHeight="1" hidden="1">
      <c r="A162" s="32"/>
      <c r="B162" s="34"/>
      <c r="C162" s="20"/>
      <c r="D162" s="26">
        <f t="shared" si="20"/>
        <v>0</v>
      </c>
      <c r="E162" s="32" t="str">
        <f t="shared" si="17"/>
        <v>วิธีเฉพาะเจาะจง</v>
      </c>
      <c r="F162" s="74" t="s">
        <v>2213</v>
      </c>
      <c r="G162" s="74" t="str">
        <f t="shared" si="18"/>
        <v>ผลไม้ริมทาง</v>
      </c>
      <c r="H162" s="32" t="str">
        <f t="shared" si="19"/>
        <v>ราคาและคุณภาพสินค้า</v>
      </c>
      <c r="I162" s="32"/>
      <c r="J162" s="92"/>
      <c r="K162" s="45"/>
      <c r="L162" s="16"/>
      <c r="M162" s="16"/>
      <c r="N162" s="16"/>
      <c r="O162" s="16"/>
      <c r="P162" s="16"/>
      <c r="Q162" s="16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18" customFormat="1" ht="19.5" customHeight="1" hidden="1">
      <c r="A163" s="32"/>
      <c r="B163" s="34"/>
      <c r="C163" s="20"/>
      <c r="D163" s="26">
        <f t="shared" si="20"/>
        <v>0</v>
      </c>
      <c r="E163" s="32" t="str">
        <f t="shared" si="17"/>
        <v>วิธีเฉพาะเจาะจง</v>
      </c>
      <c r="F163" s="74" t="s">
        <v>2214</v>
      </c>
      <c r="G163" s="74" t="str">
        <f t="shared" si="18"/>
        <v>ลัคกี้เครื่องเขียน</v>
      </c>
      <c r="H163" s="32" t="str">
        <f t="shared" si="19"/>
        <v>ราคาและคุณภาพสินค้า</v>
      </c>
      <c r="I163" s="32"/>
      <c r="J163" s="92"/>
      <c r="K163" s="45"/>
      <c r="L163" s="16"/>
      <c r="M163" s="16"/>
      <c r="N163" s="16"/>
      <c r="O163" s="16"/>
      <c r="P163" s="16"/>
      <c r="Q163" s="16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18" customFormat="1" ht="19.5" customHeight="1" hidden="1">
      <c r="A164" s="32"/>
      <c r="B164" s="34"/>
      <c r="C164" s="20" t="s">
        <v>1108</v>
      </c>
      <c r="D164" s="26" t="str">
        <f t="shared" si="20"/>
        <v> </v>
      </c>
      <c r="E164" s="32" t="str">
        <f t="shared" si="17"/>
        <v>วิธีเฉพาะเจาะจง</v>
      </c>
      <c r="F164" s="74" t="s">
        <v>2189</v>
      </c>
      <c r="G164" s="74" t="str">
        <f t="shared" si="18"/>
        <v>บ.เคไอดี แอดเวอร์ไทซิ่ง แอนด์ ไซน์ จำกัด</v>
      </c>
      <c r="H164" s="32" t="str">
        <f t="shared" si="19"/>
        <v>ราคาและคุณภาพสินค้า</v>
      </c>
      <c r="I164" s="32"/>
      <c r="J164" s="92"/>
      <c r="K164" s="45"/>
      <c r="L164" s="16"/>
      <c r="M164" s="16"/>
      <c r="N164" s="16"/>
      <c r="O164" s="16"/>
      <c r="P164" s="16"/>
      <c r="Q164" s="16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18" customFormat="1" ht="19.5" customHeight="1" hidden="1">
      <c r="A165" s="32"/>
      <c r="B165" s="34"/>
      <c r="C165" s="20"/>
      <c r="D165" s="26">
        <f t="shared" si="20"/>
        <v>0</v>
      </c>
      <c r="E165" s="32" t="str">
        <f t="shared" si="17"/>
        <v>วิธีเฉพาะเจาะจง</v>
      </c>
      <c r="F165" s="74" t="str">
        <f>+F156</f>
        <v>ร้านบิ๊กซีซุปเปอร์ สโตร์</v>
      </c>
      <c r="G165" s="74" t="str">
        <f t="shared" si="18"/>
        <v>ร้านบิ๊กซีซุปเปอร์ สโตร์</v>
      </c>
      <c r="H165" s="32" t="str">
        <f t="shared" si="19"/>
        <v>ราคาและคุณภาพสินค้า</v>
      </c>
      <c r="I165" s="32"/>
      <c r="J165" s="92"/>
      <c r="K165" s="45"/>
      <c r="L165" s="16"/>
      <c r="M165" s="16"/>
      <c r="N165" s="16"/>
      <c r="O165" s="16"/>
      <c r="P165" s="16"/>
      <c r="Q165" s="16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18" customFormat="1" ht="19.5" customHeight="1" hidden="1">
      <c r="A166" s="32"/>
      <c r="B166" s="34"/>
      <c r="C166" s="20"/>
      <c r="D166" s="26">
        <f t="shared" si="20"/>
        <v>0</v>
      </c>
      <c r="E166" s="32" t="str">
        <f t="shared" si="17"/>
        <v>วิธีเฉพาะเจาะจง</v>
      </c>
      <c r="F166" s="74" t="s">
        <v>2215</v>
      </c>
      <c r="G166" s="74" t="str">
        <f>+F166</f>
        <v>เมธาวัสดุก่อสร้าง</v>
      </c>
      <c r="H166" s="32" t="str">
        <f t="shared" si="19"/>
        <v>ราคาและคุณภาพสินค้า</v>
      </c>
      <c r="I166" s="32"/>
      <c r="J166" s="92"/>
      <c r="K166" s="45"/>
      <c r="L166" s="16"/>
      <c r="M166" s="16"/>
      <c r="N166" s="16"/>
      <c r="O166" s="16"/>
      <c r="P166" s="16"/>
      <c r="Q166" s="16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18" customFormat="1" ht="19.5" customHeight="1" hidden="1">
      <c r="A167" s="32"/>
      <c r="B167" s="34"/>
      <c r="C167" s="20"/>
      <c r="D167" s="26">
        <f t="shared" si="20"/>
        <v>0</v>
      </c>
      <c r="E167" s="32" t="str">
        <f t="shared" si="17"/>
        <v>วิธีเฉพาะเจาะจง</v>
      </c>
      <c r="F167" s="74" t="s">
        <v>2216</v>
      </c>
      <c r="G167" s="74" t="str">
        <f>+F167</f>
        <v>ห้างใหม่เอี่ยม</v>
      </c>
      <c r="H167" s="32" t="str">
        <f t="shared" si="19"/>
        <v>ราคาและคุณภาพสินค้า</v>
      </c>
      <c r="I167" s="32"/>
      <c r="J167" s="92"/>
      <c r="K167" s="45"/>
      <c r="L167" s="16"/>
      <c r="M167" s="16"/>
      <c r="N167" s="16"/>
      <c r="O167" s="16"/>
      <c r="P167" s="16"/>
      <c r="Q167" s="16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18" customFormat="1" ht="19.5" customHeight="1" hidden="1">
      <c r="A168" s="32"/>
      <c r="B168" s="34"/>
      <c r="C168" s="20"/>
      <c r="D168" s="26">
        <f t="shared" si="20"/>
        <v>0</v>
      </c>
      <c r="E168" s="32" t="str">
        <f t="shared" si="17"/>
        <v>วิธีเฉพาะเจาะจง</v>
      </c>
      <c r="F168" s="74" t="s">
        <v>2217</v>
      </c>
      <c r="G168" s="74" t="str">
        <f>+F168</f>
        <v>ตั้งซุ่นเส่งเฟอร์นิเจอร์</v>
      </c>
      <c r="H168" s="32" t="str">
        <f t="shared" si="19"/>
        <v>ราคาและคุณภาพสินค้า</v>
      </c>
      <c r="I168" s="32"/>
      <c r="J168" s="92"/>
      <c r="K168" s="45"/>
      <c r="L168" s="16"/>
      <c r="M168" s="16"/>
      <c r="N168" s="16"/>
      <c r="O168" s="16"/>
      <c r="P168" s="16"/>
      <c r="Q168" s="16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18" customFormat="1" ht="19.5" customHeight="1" hidden="1">
      <c r="A169" s="32"/>
      <c r="B169" s="34"/>
      <c r="C169" s="20"/>
      <c r="D169" s="26">
        <f t="shared" si="20"/>
        <v>0</v>
      </c>
      <c r="E169" s="32" t="str">
        <f t="shared" si="17"/>
        <v>วิธีเฉพาะเจาะจง</v>
      </c>
      <c r="F169" s="74" t="s">
        <v>2218</v>
      </c>
      <c r="G169" s="74" t="str">
        <f>+F169</f>
        <v>บ.ยงสงวนกรุ๊ป จำกัด</v>
      </c>
      <c r="H169" s="32" t="str">
        <f t="shared" si="19"/>
        <v>ราคาและคุณภาพสินค้า</v>
      </c>
      <c r="I169" s="32"/>
      <c r="J169" s="92"/>
      <c r="K169" s="45"/>
      <c r="L169" s="16"/>
      <c r="M169" s="16"/>
      <c r="N169" s="16"/>
      <c r="O169" s="16"/>
      <c r="P169" s="16"/>
      <c r="Q169" s="16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18" customFormat="1" ht="19.5" customHeight="1" hidden="1">
      <c r="A170" s="32"/>
      <c r="B170" s="34"/>
      <c r="C170" s="20"/>
      <c r="D170" s="26">
        <f t="shared" si="20"/>
        <v>0</v>
      </c>
      <c r="E170" s="32" t="str">
        <f t="shared" si="17"/>
        <v>วิธีเฉพาะเจาะจง</v>
      </c>
      <c r="F170" s="74" t="str">
        <f>+F160</f>
        <v>หจก.ดูคอมพิวเตอร์ เซอร์วิส</v>
      </c>
      <c r="G170" s="74" t="str">
        <f>+F170</f>
        <v>หจก.ดูคอมพิวเตอร์ เซอร์วิส</v>
      </c>
      <c r="H170" s="32" t="str">
        <f t="shared" si="19"/>
        <v>ราคาและคุณภาพสินค้า</v>
      </c>
      <c r="I170" s="32"/>
      <c r="J170" s="92"/>
      <c r="K170" s="45"/>
      <c r="L170" s="16"/>
      <c r="M170" s="16"/>
      <c r="N170" s="16"/>
      <c r="O170" s="16"/>
      <c r="P170" s="16"/>
      <c r="Q170" s="16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18" customFormat="1" ht="19.5" customHeight="1" hidden="1">
      <c r="A171" s="32"/>
      <c r="B171" s="34"/>
      <c r="C171" s="20"/>
      <c r="D171" s="26"/>
      <c r="E171" s="32" t="str">
        <f t="shared" si="17"/>
        <v>วิธีเฉพาะเจาะจง</v>
      </c>
      <c r="F171" s="74"/>
      <c r="G171" s="74"/>
      <c r="H171" s="32" t="str">
        <f t="shared" si="19"/>
        <v>ราคาและคุณภาพสินค้า</v>
      </c>
      <c r="I171" s="32"/>
      <c r="J171" s="92"/>
      <c r="K171" s="45"/>
      <c r="L171" s="16"/>
      <c r="M171" s="16"/>
      <c r="N171" s="16"/>
      <c r="O171" s="16"/>
      <c r="P171" s="16"/>
      <c r="Q171" s="16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18" customFormat="1" ht="19.5" customHeight="1" hidden="1">
      <c r="A172" s="32"/>
      <c r="B172" s="34"/>
      <c r="C172" s="20"/>
      <c r="D172" s="26"/>
      <c r="E172" s="32" t="str">
        <f t="shared" si="17"/>
        <v>วิธีเฉพาะเจาะจง</v>
      </c>
      <c r="F172" s="74"/>
      <c r="G172" s="74"/>
      <c r="H172" s="32" t="str">
        <f t="shared" si="19"/>
        <v>ราคาและคุณภาพสินค้า</v>
      </c>
      <c r="I172" s="32"/>
      <c r="J172" s="92"/>
      <c r="K172" s="45"/>
      <c r="L172" s="16"/>
      <c r="M172" s="16"/>
      <c r="N172" s="16"/>
      <c r="O172" s="16"/>
      <c r="P172" s="16"/>
      <c r="Q172" s="16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18" customFormat="1" ht="19.5" customHeight="1" hidden="1">
      <c r="A173" s="32"/>
      <c r="B173" s="34"/>
      <c r="C173" s="20"/>
      <c r="D173" s="26"/>
      <c r="E173" s="32" t="str">
        <f t="shared" si="17"/>
        <v>วิธีเฉพาะเจาะจง</v>
      </c>
      <c r="F173" s="74"/>
      <c r="G173" s="74"/>
      <c r="H173" s="32" t="str">
        <f t="shared" si="19"/>
        <v>ราคาและคุณภาพสินค้า</v>
      </c>
      <c r="I173" s="32"/>
      <c r="J173" s="92"/>
      <c r="K173" s="45"/>
      <c r="L173" s="16"/>
      <c r="M173" s="16"/>
      <c r="N173" s="16"/>
      <c r="O173" s="16"/>
      <c r="P173" s="16"/>
      <c r="Q173" s="16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18" customFormat="1" ht="19.5" customHeight="1" hidden="1">
      <c r="A174" s="32"/>
      <c r="B174" s="34"/>
      <c r="C174" s="20"/>
      <c r="D174" s="26">
        <f t="shared" si="20"/>
        <v>0</v>
      </c>
      <c r="E174" s="32" t="str">
        <f>+E169</f>
        <v>วิธีเฉพาะเจาะจง</v>
      </c>
      <c r="F174" s="74" t="s">
        <v>2203</v>
      </c>
      <c r="G174" s="74" t="str">
        <f>+F174</f>
        <v>ร้านบิ๊กซีซุปเปอร์ สโตร์</v>
      </c>
      <c r="H174" s="32" t="str">
        <f>+H169</f>
        <v>ราคาและคุณภาพสินค้า</v>
      </c>
      <c r="I174" s="32"/>
      <c r="J174" s="92"/>
      <c r="K174" s="45"/>
      <c r="L174" s="16"/>
      <c r="M174" s="16"/>
      <c r="N174" s="16"/>
      <c r="O174" s="16"/>
      <c r="P174" s="16"/>
      <c r="Q174" s="16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18" customFormat="1" ht="19.5" customHeight="1" thickBot="1">
      <c r="A175" s="32"/>
      <c r="B175" s="34"/>
      <c r="C175" s="21">
        <f>+C155+C156+C157+C158+C159+C160+C161</f>
        <v>2600</v>
      </c>
      <c r="D175" s="26"/>
      <c r="E175" s="32"/>
      <c r="F175" s="74"/>
      <c r="G175" s="74"/>
      <c r="H175" s="32"/>
      <c r="I175" s="32"/>
      <c r="J175" s="92"/>
      <c r="K175" s="45"/>
      <c r="L175" s="16"/>
      <c r="M175" s="16"/>
      <c r="N175" s="16"/>
      <c r="O175" s="16"/>
      <c r="P175" s="16"/>
      <c r="Q175" s="16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18" customFormat="1" ht="19.5" customHeight="1" thickTop="1">
      <c r="A176" s="32"/>
      <c r="B176" s="34"/>
      <c r="C176" s="20"/>
      <c r="D176" s="26"/>
      <c r="E176" s="32"/>
      <c r="F176" s="74"/>
      <c r="G176" s="74"/>
      <c r="H176" s="32"/>
      <c r="I176" s="32"/>
      <c r="J176" s="92"/>
      <c r="K176" s="45"/>
      <c r="L176" s="16"/>
      <c r="M176" s="16"/>
      <c r="N176" s="16"/>
      <c r="O176" s="16"/>
      <c r="P176" s="16"/>
      <c r="Q176" s="16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18" customFormat="1" ht="19.5" customHeight="1">
      <c r="A177" s="32"/>
      <c r="B177" s="34"/>
      <c r="C177" s="34"/>
      <c r="D177" s="26"/>
      <c r="E177" s="32"/>
      <c r="F177" s="74"/>
      <c r="G177" s="74"/>
      <c r="H177" s="32"/>
      <c r="I177" s="32"/>
      <c r="J177" s="92"/>
      <c r="K177" s="45"/>
      <c r="L177" s="16"/>
      <c r="M177" s="16"/>
      <c r="N177" s="16"/>
      <c r="O177" s="16"/>
      <c r="P177" s="16"/>
      <c r="Q177" s="16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18" customFormat="1" ht="19.5" customHeight="1">
      <c r="A178" s="32"/>
      <c r="B178" s="34"/>
      <c r="C178" s="34"/>
      <c r="D178" s="26"/>
      <c r="E178" s="34"/>
      <c r="F178" s="32"/>
      <c r="G178" s="34"/>
      <c r="H178" s="34"/>
      <c r="I178" s="34"/>
      <c r="J178" s="92"/>
      <c r="K178" s="45"/>
      <c r="L178" s="16"/>
      <c r="M178" s="16"/>
      <c r="N178" s="16"/>
      <c r="O178" s="16"/>
      <c r="P178" s="16"/>
      <c r="Q178" s="16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18" customFormat="1" ht="19.5" customHeight="1" thickBot="1">
      <c r="A179" s="35"/>
      <c r="B179" s="36"/>
      <c r="C179" s="62">
        <f>+C175+C152+C139</f>
        <v>145180</v>
      </c>
      <c r="D179" s="21"/>
      <c r="E179" s="37"/>
      <c r="F179" s="35"/>
      <c r="G179" s="37"/>
      <c r="H179" s="37"/>
      <c r="I179" s="37"/>
      <c r="J179" s="92"/>
      <c r="K179" s="45"/>
      <c r="L179" s="16"/>
      <c r="M179" s="16"/>
      <c r="N179" s="16"/>
      <c r="O179" s="16"/>
      <c r="P179" s="16"/>
      <c r="Q179" s="16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18" customFormat="1" ht="19.5" customHeight="1" thickTop="1">
      <c r="A180" s="38"/>
      <c r="B180" s="39"/>
      <c r="C180" s="161"/>
      <c r="D180" s="40"/>
      <c r="E180" s="40"/>
      <c r="F180" s="38"/>
      <c r="G180" s="40"/>
      <c r="H180" s="40"/>
      <c r="I180" s="40"/>
      <c r="J180" s="92"/>
      <c r="K180" s="45"/>
      <c r="L180" s="16"/>
      <c r="M180" s="16"/>
      <c r="N180" s="16"/>
      <c r="O180" s="16"/>
      <c r="P180" s="16"/>
      <c r="Q180" s="16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</sheetData>
  <sheetProtection/>
  <mergeCells count="17">
    <mergeCell ref="B89:I89"/>
    <mergeCell ref="A2:H2"/>
    <mergeCell ref="A3:H3"/>
    <mergeCell ref="A4:H4"/>
    <mergeCell ref="B6:I6"/>
    <mergeCell ref="B27:I27"/>
    <mergeCell ref="B41:I41"/>
    <mergeCell ref="B110:I110"/>
    <mergeCell ref="A135:H135"/>
    <mergeCell ref="A136:H136"/>
    <mergeCell ref="A137:H137"/>
    <mergeCell ref="B140:I140"/>
    <mergeCell ref="A65:H65"/>
    <mergeCell ref="A66:H66"/>
    <mergeCell ref="A67:H67"/>
    <mergeCell ref="A69:B69"/>
    <mergeCell ref="B70:I70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2" r:id="rId1"/>
  <rowBreaks count="2" manualBreakCount="2">
    <brk id="63" max="10" man="1"/>
    <brk id="133" max="8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94">
      <selection activeCell="B182" sqref="B182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1891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1917</v>
      </c>
      <c r="C7" s="14">
        <v>3348</v>
      </c>
      <c r="D7" s="22">
        <f>+C7</f>
        <v>3348</v>
      </c>
      <c r="E7" s="15" t="s">
        <v>155</v>
      </c>
      <c r="F7" s="68" t="s">
        <v>1918</v>
      </c>
      <c r="G7" s="68" t="str">
        <f>+F7</f>
        <v>จ.รุ่งเรืองวัสดุ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29</v>
      </c>
      <c r="C8" s="14">
        <v>470</v>
      </c>
      <c r="D8" s="22">
        <f aca="true" t="shared" si="0" ref="D8:D26">+C8</f>
        <v>470</v>
      </c>
      <c r="E8" s="15" t="s">
        <v>155</v>
      </c>
      <c r="F8" s="68" t="s">
        <v>1919</v>
      </c>
      <c r="G8" s="68" t="str">
        <f aca="true" t="shared" si="1" ref="G8:G26">+F8</f>
        <v>หจก.รังสิต คอมพิวเตอร์ แอนด์ เทคโนโลยี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/>
      <c r="C9" s="14"/>
      <c r="D9" s="22">
        <f t="shared" si="0"/>
        <v>0</v>
      </c>
      <c r="E9" s="15" t="s">
        <v>155</v>
      </c>
      <c r="F9" s="68"/>
      <c r="G9" s="68">
        <f t="shared" si="1"/>
        <v>0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/>
      <c r="C10" s="88"/>
      <c r="D10" s="22">
        <f t="shared" si="0"/>
        <v>0</v>
      </c>
      <c r="E10" s="89" t="s">
        <v>155</v>
      </c>
      <c r="F10" s="68"/>
      <c r="G10" s="68">
        <f t="shared" si="1"/>
        <v>0</v>
      </c>
      <c r="H10" s="89" t="s">
        <v>161</v>
      </c>
      <c r="I10" s="90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/>
      <c r="C11" s="14"/>
      <c r="D11" s="22">
        <f t="shared" si="0"/>
        <v>0</v>
      </c>
      <c r="E11" s="15" t="s">
        <v>155</v>
      </c>
      <c r="F11" s="68"/>
      <c r="G11" s="68">
        <f t="shared" si="1"/>
        <v>0</v>
      </c>
      <c r="H11" s="89" t="s">
        <v>161</v>
      </c>
      <c r="I11" s="90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>
        <f t="shared" si="0"/>
        <v>0</v>
      </c>
      <c r="E12" s="15" t="s">
        <v>155</v>
      </c>
      <c r="F12" s="68"/>
      <c r="G12" s="68">
        <f t="shared" si="1"/>
        <v>0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>
        <f t="shared" si="0"/>
        <v>0</v>
      </c>
      <c r="E13" s="15" t="s">
        <v>155</v>
      </c>
      <c r="F13" s="68"/>
      <c r="G13" s="68">
        <f t="shared" si="1"/>
        <v>0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>
        <f t="shared" si="0"/>
        <v>0</v>
      </c>
      <c r="E14" s="15" t="s">
        <v>155</v>
      </c>
      <c r="F14" s="68"/>
      <c r="G14" s="68">
        <f t="shared" si="1"/>
        <v>0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>
        <f t="shared" si="0"/>
        <v>0</v>
      </c>
      <c r="E15" s="15" t="s">
        <v>155</v>
      </c>
      <c r="F15" s="68"/>
      <c r="G15" s="68">
        <f t="shared" si="1"/>
        <v>0</v>
      </c>
      <c r="H15" s="15" t="s">
        <v>161</v>
      </c>
      <c r="I15" s="67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22">
        <f t="shared" si="0"/>
        <v>0</v>
      </c>
      <c r="E16" s="15" t="s">
        <v>155</v>
      </c>
      <c r="F16" s="68"/>
      <c r="G16" s="68">
        <f t="shared" si="1"/>
        <v>0</v>
      </c>
      <c r="H16" s="15" t="s">
        <v>161</v>
      </c>
      <c r="I16" s="67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2">
        <f t="shared" si="0"/>
        <v>0</v>
      </c>
      <c r="E17" s="15" t="s">
        <v>155</v>
      </c>
      <c r="F17" s="68"/>
      <c r="G17" s="68">
        <f t="shared" si="1"/>
        <v>0</v>
      </c>
      <c r="H17" s="15" t="s">
        <v>161</v>
      </c>
      <c r="I17" s="67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2">
        <f t="shared" si="0"/>
        <v>0</v>
      </c>
      <c r="E18" s="15" t="s">
        <v>155</v>
      </c>
      <c r="F18" s="68"/>
      <c r="G18" s="68">
        <f t="shared" si="1"/>
        <v>0</v>
      </c>
      <c r="H18" s="15" t="s">
        <v>161</v>
      </c>
      <c r="I18" s="15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2">
        <f t="shared" si="0"/>
        <v>0</v>
      </c>
      <c r="E19" s="15" t="s">
        <v>155</v>
      </c>
      <c r="F19" s="68"/>
      <c r="G19" s="68">
        <f t="shared" si="1"/>
        <v>0</v>
      </c>
      <c r="H19" s="15" t="s">
        <v>161</v>
      </c>
      <c r="I19" s="15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>
        <f t="shared" si="0"/>
        <v>0</v>
      </c>
      <c r="E20" s="15" t="s">
        <v>155</v>
      </c>
      <c r="F20" s="68"/>
      <c r="G20" s="68">
        <f t="shared" si="1"/>
        <v>0</v>
      </c>
      <c r="H20" s="15" t="s">
        <v>161</v>
      </c>
      <c r="I20" s="15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>
        <f t="shared" si="0"/>
        <v>0</v>
      </c>
      <c r="E21" s="15" t="s">
        <v>155</v>
      </c>
      <c r="F21" s="68"/>
      <c r="G21" s="68">
        <f t="shared" si="1"/>
        <v>0</v>
      </c>
      <c r="H21" s="15" t="s">
        <v>161</v>
      </c>
      <c r="I21" s="15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22">
        <f t="shared" si="0"/>
        <v>0</v>
      </c>
      <c r="E22" s="15" t="s">
        <v>155</v>
      </c>
      <c r="F22" s="68"/>
      <c r="G22" s="68">
        <f t="shared" si="1"/>
        <v>0</v>
      </c>
      <c r="H22" s="15" t="s">
        <v>161</v>
      </c>
      <c r="I22" s="15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22">
        <f t="shared" si="0"/>
        <v>0</v>
      </c>
      <c r="E23" s="15" t="s">
        <v>155</v>
      </c>
      <c r="F23" s="68"/>
      <c r="G23" s="68">
        <f t="shared" si="1"/>
        <v>0</v>
      </c>
      <c r="H23" s="15" t="s">
        <v>161</v>
      </c>
      <c r="I23" s="15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22">
        <f t="shared" si="0"/>
        <v>0</v>
      </c>
      <c r="E24" s="15" t="s">
        <v>155</v>
      </c>
      <c r="F24" s="68"/>
      <c r="G24" s="68">
        <f t="shared" si="1"/>
        <v>0</v>
      </c>
      <c r="H24" s="15" t="s">
        <v>161</v>
      </c>
      <c r="I24" s="15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22">
        <f t="shared" si="0"/>
        <v>0</v>
      </c>
      <c r="E25" s="15" t="s">
        <v>155</v>
      </c>
      <c r="F25" s="68"/>
      <c r="G25" s="68">
        <f t="shared" si="1"/>
        <v>0</v>
      </c>
      <c r="H25" s="15" t="s">
        <v>161</v>
      </c>
      <c r="I25" s="15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22">
        <f t="shared" si="0"/>
        <v>0</v>
      </c>
      <c r="E26" s="15" t="s">
        <v>155</v>
      </c>
      <c r="F26" s="68"/>
      <c r="G26" s="68">
        <f t="shared" si="1"/>
        <v>0</v>
      </c>
      <c r="H26" s="15" t="s">
        <v>161</v>
      </c>
      <c r="I26" s="15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3818</v>
      </c>
      <c r="D27" s="22"/>
      <c r="E27" s="13"/>
      <c r="F27" s="15"/>
      <c r="G27" s="13"/>
      <c r="H27" s="15"/>
      <c r="I27" s="13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1930</v>
      </c>
      <c r="C30" s="14">
        <v>5480</v>
      </c>
      <c r="D30" s="14">
        <f>+C30</f>
        <v>5480</v>
      </c>
      <c r="E30" s="15" t="s">
        <v>155</v>
      </c>
      <c r="F30" s="68" t="s">
        <v>1931</v>
      </c>
      <c r="G30" s="68" t="str">
        <f>+F30</f>
        <v>อู่นาวาเจริญยนต์</v>
      </c>
      <c r="H30" s="15" t="s">
        <v>161</v>
      </c>
      <c r="I30" s="67"/>
      <c r="J30" s="92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29</v>
      </c>
      <c r="C31" s="14">
        <v>660</v>
      </c>
      <c r="D31" s="14">
        <f>+C31</f>
        <v>660</v>
      </c>
      <c r="E31" s="15" t="s">
        <v>155</v>
      </c>
      <c r="F31" s="68" t="s">
        <v>1932</v>
      </c>
      <c r="G31" s="68" t="str">
        <f>+F31</f>
        <v>ร้านเสรีวิทยาภัณฑ์</v>
      </c>
      <c r="H31" s="15" t="s">
        <v>161</v>
      </c>
      <c r="I31" s="67"/>
      <c r="J31" s="92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>
        <f aca="true" t="shared" si="2" ref="D32:D50">+C32</f>
        <v>0</v>
      </c>
      <c r="E32" s="15" t="s">
        <v>155</v>
      </c>
      <c r="F32" s="68"/>
      <c r="G32" s="68">
        <f>+F32</f>
        <v>0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>
        <f t="shared" si="2"/>
        <v>0</v>
      </c>
      <c r="E33" s="15" t="s">
        <v>155</v>
      </c>
      <c r="F33" s="68"/>
      <c r="G33" s="68">
        <f aca="true" t="shared" si="3" ref="G33:G49">+F33</f>
        <v>0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>
        <f t="shared" si="2"/>
        <v>0</v>
      </c>
      <c r="E34" s="15" t="s">
        <v>155</v>
      </c>
      <c r="F34" s="68"/>
      <c r="G34" s="68">
        <f t="shared" si="3"/>
        <v>0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>
        <f t="shared" si="2"/>
        <v>0</v>
      </c>
      <c r="E35" s="15" t="s">
        <v>155</v>
      </c>
      <c r="F35" s="68"/>
      <c r="G35" s="68">
        <f t="shared" si="3"/>
        <v>0</v>
      </c>
      <c r="H35" s="15" t="s">
        <v>161</v>
      </c>
      <c r="I35" s="67"/>
      <c r="J35" s="92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>
        <f t="shared" si="2"/>
        <v>0</v>
      </c>
      <c r="E36" s="15" t="s">
        <v>155</v>
      </c>
      <c r="F36" s="68"/>
      <c r="G36" s="68">
        <f t="shared" si="3"/>
        <v>0</v>
      </c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>
        <f t="shared" si="2"/>
        <v>0</v>
      </c>
      <c r="E37" s="15" t="s">
        <v>155</v>
      </c>
      <c r="F37" s="68"/>
      <c r="G37" s="68">
        <f t="shared" si="3"/>
        <v>0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>
        <f t="shared" si="2"/>
        <v>0</v>
      </c>
      <c r="E38" s="15" t="s">
        <v>155</v>
      </c>
      <c r="F38" s="68"/>
      <c r="G38" s="68">
        <f t="shared" si="3"/>
        <v>0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14">
        <f t="shared" si="2"/>
        <v>0</v>
      </c>
      <c r="E39" s="15" t="s">
        <v>155</v>
      </c>
      <c r="F39" s="68"/>
      <c r="G39" s="68">
        <f t="shared" si="3"/>
        <v>0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>
        <f t="shared" si="2"/>
        <v>0</v>
      </c>
      <c r="E40" s="15" t="s">
        <v>155</v>
      </c>
      <c r="F40" s="68"/>
      <c r="G40" s="68">
        <f t="shared" si="3"/>
        <v>0</v>
      </c>
      <c r="H40" s="15" t="s">
        <v>161</v>
      </c>
      <c r="I40" s="15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>
        <f t="shared" si="2"/>
        <v>0</v>
      </c>
      <c r="E41" s="15" t="s">
        <v>155</v>
      </c>
      <c r="F41" s="68"/>
      <c r="G41" s="68">
        <f t="shared" si="3"/>
        <v>0</v>
      </c>
      <c r="H41" s="15" t="s">
        <v>161</v>
      </c>
      <c r="I41" s="15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>
        <f t="shared" si="2"/>
        <v>0</v>
      </c>
      <c r="E42" s="15" t="s">
        <v>155</v>
      </c>
      <c r="F42" s="68"/>
      <c r="G42" s="68">
        <f t="shared" si="3"/>
        <v>0</v>
      </c>
      <c r="H42" s="15" t="s">
        <v>161</v>
      </c>
      <c r="I42" s="15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>
        <f t="shared" si="2"/>
        <v>0</v>
      </c>
      <c r="E43" s="15" t="s">
        <v>155</v>
      </c>
      <c r="F43" s="68"/>
      <c r="G43" s="68">
        <f t="shared" si="3"/>
        <v>0</v>
      </c>
      <c r="H43" s="15" t="s">
        <v>161</v>
      </c>
      <c r="I43" s="15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>
        <f t="shared" si="2"/>
        <v>0</v>
      </c>
      <c r="E44" s="15" t="s">
        <v>155</v>
      </c>
      <c r="F44" s="68"/>
      <c r="G44" s="68">
        <f t="shared" si="3"/>
        <v>0</v>
      </c>
      <c r="H44" s="15" t="s">
        <v>161</v>
      </c>
      <c r="I44" s="15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>
        <f t="shared" si="2"/>
        <v>0</v>
      </c>
      <c r="E45" s="15" t="s">
        <v>155</v>
      </c>
      <c r="F45" s="68"/>
      <c r="G45" s="68">
        <f t="shared" si="3"/>
        <v>0</v>
      </c>
      <c r="H45" s="15" t="s">
        <v>161</v>
      </c>
      <c r="I45" s="15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>
        <f t="shared" si="2"/>
        <v>0</v>
      </c>
      <c r="E46" s="15" t="s">
        <v>155</v>
      </c>
      <c r="F46" s="68"/>
      <c r="G46" s="68">
        <f t="shared" si="3"/>
        <v>0</v>
      </c>
      <c r="H46" s="15" t="s">
        <v>161</v>
      </c>
      <c r="I46" s="15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>
        <f t="shared" si="2"/>
        <v>0</v>
      </c>
      <c r="E47" s="15" t="s">
        <v>155</v>
      </c>
      <c r="F47" s="68"/>
      <c r="G47" s="68">
        <f t="shared" si="3"/>
        <v>0</v>
      </c>
      <c r="H47" s="15" t="s">
        <v>161</v>
      </c>
      <c r="I47" s="15"/>
      <c r="J47" s="92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>
        <f t="shared" si="2"/>
        <v>0</v>
      </c>
      <c r="E48" s="15" t="s">
        <v>155</v>
      </c>
      <c r="F48" s="68"/>
      <c r="G48" s="68">
        <f t="shared" si="3"/>
        <v>0</v>
      </c>
      <c r="H48" s="15" t="s">
        <v>161</v>
      </c>
      <c r="I48" s="15"/>
      <c r="J48" s="92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>
        <f t="shared" si="2"/>
        <v>0</v>
      </c>
      <c r="E49" s="15" t="s">
        <v>155</v>
      </c>
      <c r="F49" s="68"/>
      <c r="G49" s="68">
        <f t="shared" si="3"/>
        <v>0</v>
      </c>
      <c r="H49" s="15" t="s">
        <v>161</v>
      </c>
      <c r="I49" s="15"/>
      <c r="J49" s="92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>
        <f t="shared" si="2"/>
        <v>0</v>
      </c>
      <c r="E50" s="15"/>
      <c r="F50" s="68"/>
      <c r="G50" s="68"/>
      <c r="H50" s="15" t="s">
        <v>161</v>
      </c>
      <c r="I50" s="15"/>
      <c r="J50" s="92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6140</v>
      </c>
      <c r="D51" s="14"/>
      <c r="E51" s="13"/>
      <c r="F51" s="15"/>
      <c r="G51" s="13"/>
      <c r="H51" s="15"/>
      <c r="I51" s="13"/>
      <c r="J51" s="92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92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92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29</v>
      </c>
      <c r="C54" s="14">
        <v>560</v>
      </c>
      <c r="D54" s="14">
        <f>+C54</f>
        <v>560</v>
      </c>
      <c r="E54" s="15" t="s">
        <v>155</v>
      </c>
      <c r="F54" s="68" t="s">
        <v>1935</v>
      </c>
      <c r="G54" s="68" t="str">
        <f>+F54</f>
        <v>ซันไซน์ คอมพิวเตอร์</v>
      </c>
      <c r="H54" s="15" t="s">
        <v>161</v>
      </c>
      <c r="I54" s="67"/>
      <c r="J54" s="92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1312</v>
      </c>
      <c r="C55" s="14">
        <v>200</v>
      </c>
      <c r="D55" s="14">
        <f>+C55</f>
        <v>200</v>
      </c>
      <c r="E55" s="15" t="s">
        <v>155</v>
      </c>
      <c r="F55" s="68" t="str">
        <f>+F54</f>
        <v>ซันไซน์ คอมพิวเตอร์</v>
      </c>
      <c r="G55" s="68" t="str">
        <f aca="true" t="shared" si="4" ref="G55:G65">+F55</f>
        <v>ซันไซน์ คอมพิวเตอร์</v>
      </c>
      <c r="H55" s="15" t="s">
        <v>161</v>
      </c>
      <c r="I55" s="67"/>
      <c r="J55" s="92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1936</v>
      </c>
      <c r="C56" s="14">
        <v>1669.2</v>
      </c>
      <c r="D56" s="14">
        <f aca="true" t="shared" si="5" ref="D56:D66">+C56</f>
        <v>1669.2</v>
      </c>
      <c r="E56" s="15" t="s">
        <v>155</v>
      </c>
      <c r="F56" s="68" t="s">
        <v>1937</v>
      </c>
      <c r="G56" s="68" t="str">
        <f t="shared" si="4"/>
        <v>หจก.วรเวทย์มงคล</v>
      </c>
      <c r="H56" s="15" t="s">
        <v>161</v>
      </c>
      <c r="I56" s="67"/>
      <c r="J56" s="92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1938</v>
      </c>
      <c r="C57" s="14">
        <v>100</v>
      </c>
      <c r="D57" s="14">
        <f t="shared" si="5"/>
        <v>100</v>
      </c>
      <c r="E57" s="15" t="s">
        <v>155</v>
      </c>
      <c r="F57" s="71" t="s">
        <v>1939</v>
      </c>
      <c r="G57" s="68" t="str">
        <f t="shared" si="4"/>
        <v>เตชะช่องเม็กยางยนต์</v>
      </c>
      <c r="H57" s="15" t="s">
        <v>161</v>
      </c>
      <c r="I57" s="67"/>
      <c r="J57" s="92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tr">
        <f>+B57</f>
        <v>ค่าซ่อมแซมยานะหานะ L2808</v>
      </c>
      <c r="C58" s="14">
        <v>2330</v>
      </c>
      <c r="D58" s="14">
        <f t="shared" si="5"/>
        <v>2330</v>
      </c>
      <c r="E58" s="15" t="s">
        <v>155</v>
      </c>
      <c r="F58" s="68" t="s">
        <v>1940</v>
      </c>
      <c r="G58" s="68" t="str">
        <f t="shared" si="4"/>
        <v>ดาวพิบูลแทรคเตอร์</v>
      </c>
      <c r="H58" s="15" t="s">
        <v>161</v>
      </c>
      <c r="I58" s="67"/>
      <c r="J58" s="92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tr">
        <f>+B58</f>
        <v>ค่าซ่อมแซมยานะหานะ L2808</v>
      </c>
      <c r="C59" s="14">
        <v>300</v>
      </c>
      <c r="D59" s="14">
        <f t="shared" si="5"/>
        <v>300</v>
      </c>
      <c r="E59" s="15" t="s">
        <v>155</v>
      </c>
      <c r="F59" s="68" t="str">
        <f>+F57</f>
        <v>เตชะช่องเม็กยางยนต์</v>
      </c>
      <c r="G59" s="68" t="str">
        <f t="shared" si="4"/>
        <v>เตชะช่องเม็กยางยนต์</v>
      </c>
      <c r="H59" s="15" t="s">
        <v>161</v>
      </c>
      <c r="I59" s="67"/>
      <c r="J59" s="92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1941</v>
      </c>
      <c r="C60" s="14">
        <v>160</v>
      </c>
      <c r="D60" s="14">
        <f t="shared" si="5"/>
        <v>160</v>
      </c>
      <c r="E60" s="15" t="s">
        <v>155</v>
      </c>
      <c r="F60" s="71" t="s">
        <v>1942</v>
      </c>
      <c r="G60" s="68" t="str">
        <f t="shared" si="4"/>
        <v>น้ำยืนยางพาราสาขา 2</v>
      </c>
      <c r="H60" s="15" t="s">
        <v>161</v>
      </c>
      <c r="I60" s="67"/>
      <c r="J60" s="92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1943</v>
      </c>
      <c r="C61" s="14">
        <v>710</v>
      </c>
      <c r="D61" s="14">
        <f t="shared" si="5"/>
        <v>710</v>
      </c>
      <c r="E61" s="15" t="s">
        <v>155</v>
      </c>
      <c r="F61" s="71" t="s">
        <v>1944</v>
      </c>
      <c r="G61" s="68" t="str">
        <f t="shared" si="4"/>
        <v>ร้านพรชัย-พิบูลวัสดุ</v>
      </c>
      <c r="H61" s="15" t="s">
        <v>161</v>
      </c>
      <c r="I61" s="67"/>
      <c r="J61" s="92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>
        <f t="shared" si="5"/>
        <v>0</v>
      </c>
      <c r="E62" s="15" t="s">
        <v>155</v>
      </c>
      <c r="F62" s="68"/>
      <c r="G62" s="68">
        <f t="shared" si="4"/>
        <v>0</v>
      </c>
      <c r="H62" s="15" t="s">
        <v>161</v>
      </c>
      <c r="I62" s="67"/>
      <c r="J62" s="92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>
        <f t="shared" si="5"/>
        <v>0</v>
      </c>
      <c r="E63" s="15" t="s">
        <v>155</v>
      </c>
      <c r="F63" s="68"/>
      <c r="G63" s="68">
        <f t="shared" si="4"/>
        <v>0</v>
      </c>
      <c r="H63" s="15" t="s">
        <v>161</v>
      </c>
      <c r="I63" s="67"/>
      <c r="J63" s="92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>
        <f t="shared" si="5"/>
        <v>0</v>
      </c>
      <c r="E64" s="15" t="s">
        <v>155</v>
      </c>
      <c r="F64" s="68">
        <v>0</v>
      </c>
      <c r="G64" s="68">
        <f t="shared" si="4"/>
        <v>0</v>
      </c>
      <c r="H64" s="15" t="s">
        <v>161</v>
      </c>
      <c r="I64" s="67"/>
      <c r="J64" s="92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>
        <f t="shared" si="5"/>
        <v>0</v>
      </c>
      <c r="E65" s="15" t="s">
        <v>155</v>
      </c>
      <c r="F65" s="68"/>
      <c r="G65" s="68">
        <f t="shared" si="4"/>
        <v>0</v>
      </c>
      <c r="H65" s="15" t="s">
        <v>161</v>
      </c>
      <c r="I65" s="67"/>
      <c r="J65" s="92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>
        <f t="shared" si="5"/>
        <v>0</v>
      </c>
      <c r="E66" s="15" t="s">
        <v>155</v>
      </c>
      <c r="F66" s="68"/>
      <c r="G66" s="68"/>
      <c r="H66" s="15" t="s">
        <v>161</v>
      </c>
      <c r="I66" s="67"/>
      <c r="J66" s="92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92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92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92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92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92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92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92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92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6029.2</v>
      </c>
      <c r="D75" s="14"/>
      <c r="E75" s="13"/>
      <c r="F75" s="15"/>
      <c r="G75" s="13"/>
      <c r="H75" s="15"/>
      <c r="I75" s="13"/>
      <c r="J75" s="92"/>
      <c r="K75" s="45"/>
      <c r="L75" s="16"/>
      <c r="M75" s="16"/>
      <c r="N75" s="16"/>
      <c r="O75" s="16"/>
      <c r="P75" s="16"/>
      <c r="Q75" s="24"/>
    </row>
    <row r="76" spans="1:17" s="25" customFormat="1" ht="19.5" customHeight="1" hidden="1" thickTop="1">
      <c r="A76" s="15"/>
      <c r="B76" s="17"/>
      <c r="C76" s="58"/>
      <c r="D76" s="14"/>
      <c r="E76" s="13"/>
      <c r="F76" s="15"/>
      <c r="G76" s="13"/>
      <c r="H76" s="15"/>
      <c r="I76" s="13"/>
      <c r="J76" s="92"/>
      <c r="L76" s="16"/>
      <c r="M76" s="16"/>
      <c r="N76" s="16"/>
      <c r="O76" s="16"/>
      <c r="P76" s="16"/>
      <c r="Q76" s="24"/>
    </row>
    <row r="77" spans="1:29" s="27" customFormat="1" ht="19.5" customHeight="1" hidden="1">
      <c r="A77" s="28"/>
      <c r="B77" s="29"/>
      <c r="C77" s="10"/>
      <c r="D77" s="60"/>
      <c r="E77" s="30"/>
      <c r="F77" s="28"/>
      <c r="G77" s="30"/>
      <c r="H77" s="28"/>
      <c r="I77" s="30"/>
      <c r="J77" s="92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thickTop="1">
      <c r="A78" s="28"/>
      <c r="B78" s="29"/>
      <c r="C78" s="60">
        <f>+C27+C51+C75</f>
        <v>15987.2</v>
      </c>
      <c r="D78" s="60"/>
      <c r="E78" s="30"/>
      <c r="F78" s="28"/>
      <c r="G78" s="30"/>
      <c r="H78" s="30"/>
      <c r="I78" s="30"/>
      <c r="J78" s="92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92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28  กุมภาพันธ์  2562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15987.2</v>
      </c>
      <c r="D85" s="54"/>
      <c r="E85" s="53"/>
      <c r="F85" s="52"/>
      <c r="G85" s="53"/>
      <c r="H85" s="52"/>
      <c r="I85" s="53"/>
      <c r="J85" s="92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92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1907</v>
      </c>
      <c r="C87" s="14">
        <v>1306</v>
      </c>
      <c r="D87" s="14">
        <f>+C87</f>
        <v>1306</v>
      </c>
      <c r="E87" s="15" t="s">
        <v>155</v>
      </c>
      <c r="F87" s="71" t="s">
        <v>1908</v>
      </c>
      <c r="G87" s="71" t="str">
        <f>+F87</f>
        <v>บ.ซีอาร์ ไทวัสดุ จำกัด</v>
      </c>
      <c r="H87" s="15" t="s">
        <v>161</v>
      </c>
      <c r="I87" s="67"/>
      <c r="J87" s="92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33</v>
      </c>
      <c r="C88" s="14">
        <v>8000</v>
      </c>
      <c r="D88" s="14">
        <f>+C88</f>
        <v>8000</v>
      </c>
      <c r="E88" s="15" t="s">
        <v>155</v>
      </c>
      <c r="F88" s="71" t="s">
        <v>1909</v>
      </c>
      <c r="G88" s="71" t="str">
        <f>+F88</f>
        <v>น้ำยืนยางพารา สาขา2 สป.ช่องเม็ก</v>
      </c>
      <c r="H88" s="15" t="s">
        <v>161</v>
      </c>
      <c r="I88" s="67"/>
      <c r="J88" s="92" t="s">
        <v>1819</v>
      </c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33</v>
      </c>
      <c r="C89" s="26">
        <v>6000</v>
      </c>
      <c r="D89" s="14">
        <f>+C89</f>
        <v>6000</v>
      </c>
      <c r="E89" s="15" t="s">
        <v>155</v>
      </c>
      <c r="F89" s="71" t="s">
        <v>1909</v>
      </c>
      <c r="G89" s="71" t="str">
        <f aca="true" t="shared" si="6" ref="G89:G102">+F89</f>
        <v>น้ำยืนยางพารา สาขา2 สป.ช่องเม็ก</v>
      </c>
      <c r="H89" s="15" t="s">
        <v>161</v>
      </c>
      <c r="I89" s="67"/>
      <c r="J89" s="92" t="s">
        <v>1820</v>
      </c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1910</v>
      </c>
      <c r="C90" s="14">
        <v>4500</v>
      </c>
      <c r="D90" s="14">
        <f>+C90</f>
        <v>4500</v>
      </c>
      <c r="E90" s="15" t="s">
        <v>155</v>
      </c>
      <c r="F90" s="71" t="s">
        <v>1911</v>
      </c>
      <c r="G90" s="71" t="str">
        <f>+F90</f>
        <v>อู่ช่างไต๋</v>
      </c>
      <c r="H90" s="15" t="s">
        <v>161</v>
      </c>
      <c r="I90" s="67"/>
      <c r="J90" s="92" t="s">
        <v>1819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1910</v>
      </c>
      <c r="C91" s="14">
        <v>7600</v>
      </c>
      <c r="D91" s="14">
        <f aca="true" t="shared" si="7" ref="D91:D102">+C91</f>
        <v>7600</v>
      </c>
      <c r="E91" s="15" t="s">
        <v>155</v>
      </c>
      <c r="F91" s="71" t="s">
        <v>1911</v>
      </c>
      <c r="G91" s="71" t="str">
        <f t="shared" si="6"/>
        <v>อู่ช่างไต๋</v>
      </c>
      <c r="H91" s="15" t="s">
        <v>161</v>
      </c>
      <c r="I91" s="67"/>
      <c r="J91" s="92" t="s">
        <v>1818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1912</v>
      </c>
      <c r="C92" s="14">
        <v>415</v>
      </c>
      <c r="D92" s="14">
        <f t="shared" si="7"/>
        <v>415</v>
      </c>
      <c r="E92" s="15" t="s">
        <v>155</v>
      </c>
      <c r="F92" s="71" t="s">
        <v>1913</v>
      </c>
      <c r="G92" s="71" t="str">
        <f t="shared" si="6"/>
        <v>ร้าน ส.พิกุลทอง</v>
      </c>
      <c r="H92" s="15" t="s">
        <v>161</v>
      </c>
      <c r="I92" s="67"/>
      <c r="J92" s="93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>
      <c r="A93" s="15"/>
      <c r="B93" s="13" t="s">
        <v>1914</v>
      </c>
      <c r="C93" s="14">
        <v>390</v>
      </c>
      <c r="D93" s="14">
        <f t="shared" si="7"/>
        <v>390</v>
      </c>
      <c r="E93" s="15" t="s">
        <v>155</v>
      </c>
      <c r="F93" s="71" t="s">
        <v>1911</v>
      </c>
      <c r="G93" s="71" t="str">
        <f t="shared" si="6"/>
        <v>อู่ช่างไต๋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15"/>
      <c r="B94" s="13" t="s">
        <v>1910</v>
      </c>
      <c r="C94" s="14">
        <v>3910</v>
      </c>
      <c r="D94" s="14">
        <f t="shared" si="7"/>
        <v>3910</v>
      </c>
      <c r="E94" s="15" t="s">
        <v>155</v>
      </c>
      <c r="F94" s="68" t="s">
        <v>1915</v>
      </c>
      <c r="G94" s="71" t="str">
        <f t="shared" si="6"/>
        <v>แจ๊คไดนาโม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/>
      <c r="B95" s="13" t="s">
        <v>1916</v>
      </c>
      <c r="C95" s="14">
        <v>4800</v>
      </c>
      <c r="D95" s="14">
        <f t="shared" si="7"/>
        <v>4800</v>
      </c>
      <c r="E95" s="15" t="s">
        <v>155</v>
      </c>
      <c r="F95" s="68" t="str">
        <f>+F94</f>
        <v>แจ๊คไดนาโม</v>
      </c>
      <c r="G95" s="71" t="str">
        <f t="shared" si="6"/>
        <v>แจ๊คไดนาโม</v>
      </c>
      <c r="H95" s="15" t="s">
        <v>161</v>
      </c>
      <c r="I95" s="15"/>
      <c r="J95" s="92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33</v>
      </c>
      <c r="C96" s="14">
        <v>5000</v>
      </c>
      <c r="D96" s="14">
        <f t="shared" si="7"/>
        <v>5000</v>
      </c>
      <c r="E96" s="15" t="s">
        <v>155</v>
      </c>
      <c r="F96" s="68" t="str">
        <f>+F89</f>
        <v>น้ำยืนยางพารา สาขา2 สป.ช่องเม็ก</v>
      </c>
      <c r="G96" s="71" t="str">
        <f t="shared" si="6"/>
        <v>น้ำยืนยางพารา สาขา2 สป.ช่องเม็ก</v>
      </c>
      <c r="H96" s="15" t="s">
        <v>161</v>
      </c>
      <c r="I96" s="15"/>
      <c r="J96" s="92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33</v>
      </c>
      <c r="C97" s="14">
        <v>9000</v>
      </c>
      <c r="D97" s="14">
        <f t="shared" si="7"/>
        <v>9000</v>
      </c>
      <c r="E97" s="15" t="s">
        <v>155</v>
      </c>
      <c r="F97" s="68" t="str">
        <f>+F96</f>
        <v>น้ำยืนยางพารา สาขา2 สป.ช่องเม็ก</v>
      </c>
      <c r="G97" s="71" t="str">
        <f t="shared" si="6"/>
        <v>น้ำยืนยางพารา สาขา2 สป.ช่องเม็ก</v>
      </c>
      <c r="H97" s="15" t="s">
        <v>161</v>
      </c>
      <c r="I97" s="15"/>
      <c r="J97" s="92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>
        <f t="shared" si="7"/>
        <v>0</v>
      </c>
      <c r="E98" s="15" t="s">
        <v>155</v>
      </c>
      <c r="F98" s="68"/>
      <c r="G98" s="71">
        <f t="shared" si="6"/>
        <v>0</v>
      </c>
      <c r="H98" s="15" t="s">
        <v>161</v>
      </c>
      <c r="I98" s="15"/>
      <c r="J98" s="92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>
        <f t="shared" si="7"/>
        <v>0</v>
      </c>
      <c r="E99" s="15" t="s">
        <v>155</v>
      </c>
      <c r="F99" s="68"/>
      <c r="G99" s="71">
        <f t="shared" si="6"/>
        <v>0</v>
      </c>
      <c r="H99" s="15" t="s">
        <v>161</v>
      </c>
      <c r="I99" s="15"/>
      <c r="J99" s="92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>
        <f t="shared" si="7"/>
        <v>0</v>
      </c>
      <c r="E100" s="15" t="s">
        <v>155</v>
      </c>
      <c r="F100" s="68"/>
      <c r="G100" s="71">
        <f t="shared" si="6"/>
        <v>0</v>
      </c>
      <c r="H100" s="15" t="s">
        <v>161</v>
      </c>
      <c r="I100" s="15"/>
      <c r="J100" s="92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>
        <f t="shared" si="7"/>
        <v>0</v>
      </c>
      <c r="E101" s="15" t="s">
        <v>155</v>
      </c>
      <c r="F101" s="68"/>
      <c r="G101" s="71">
        <f t="shared" si="6"/>
        <v>0</v>
      </c>
      <c r="H101" s="15" t="s">
        <v>161</v>
      </c>
      <c r="I101" s="15"/>
      <c r="J101" s="92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>
        <f t="shared" si="7"/>
        <v>0</v>
      </c>
      <c r="E102" s="15" t="s">
        <v>155</v>
      </c>
      <c r="F102" s="68"/>
      <c r="G102" s="71">
        <f t="shared" si="6"/>
        <v>0</v>
      </c>
      <c r="H102" s="15" t="s">
        <v>161</v>
      </c>
      <c r="I102" s="15"/>
      <c r="J102" s="92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50921</v>
      </c>
      <c r="D103" s="14"/>
      <c r="E103" s="13"/>
      <c r="F103" s="15"/>
      <c r="G103" s="71"/>
      <c r="H103" s="15"/>
      <c r="I103" s="15"/>
      <c r="J103" s="92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92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92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1895</v>
      </c>
      <c r="C106" s="14">
        <v>600</v>
      </c>
      <c r="D106" s="14">
        <f>+C106</f>
        <v>600</v>
      </c>
      <c r="E106" s="15" t="s">
        <v>155</v>
      </c>
      <c r="F106" s="68" t="s">
        <v>1896</v>
      </c>
      <c r="G106" s="68" t="str">
        <f>+F106</f>
        <v>ร้านเอกสิทธิ์ไวนิล</v>
      </c>
      <c r="H106" s="15" t="s">
        <v>161</v>
      </c>
      <c r="I106" s="67"/>
      <c r="J106" s="92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1897</v>
      </c>
      <c r="C107" s="14">
        <v>5885</v>
      </c>
      <c r="D107" s="14">
        <f>+C107</f>
        <v>5885</v>
      </c>
      <c r="E107" s="15" t="s">
        <v>155</v>
      </c>
      <c r="F107" s="68" t="s">
        <v>1898</v>
      </c>
      <c r="G107" s="68" t="str">
        <f aca="true" t="shared" si="8" ref="G107:G116">+F107</f>
        <v>อุปกรณ์อะไหล์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1900</v>
      </c>
      <c r="C108" s="14">
        <v>2995</v>
      </c>
      <c r="D108" s="14">
        <f aca="true" t="shared" si="9" ref="D108:D116">+C108</f>
        <v>2995</v>
      </c>
      <c r="E108" s="15" t="s">
        <v>155</v>
      </c>
      <c r="F108" s="68" t="s">
        <v>1899</v>
      </c>
      <c r="G108" s="68" t="str">
        <f t="shared" si="8"/>
        <v>ขันตรีบริการ</v>
      </c>
      <c r="H108" s="15" t="s">
        <v>161</v>
      </c>
      <c r="I108" s="67"/>
      <c r="J108" s="92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1900</v>
      </c>
      <c r="C109" s="14">
        <v>2145</v>
      </c>
      <c r="D109" s="14">
        <f t="shared" si="9"/>
        <v>2145</v>
      </c>
      <c r="E109" s="15" t="s">
        <v>155</v>
      </c>
      <c r="F109" s="13" t="s">
        <v>1901</v>
      </c>
      <c r="G109" s="68" t="str">
        <f>+F109</f>
        <v>ร้านใหม่สมบูรณ์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1902</v>
      </c>
      <c r="C110" s="14">
        <v>1500</v>
      </c>
      <c r="D110" s="14">
        <f t="shared" si="9"/>
        <v>1500</v>
      </c>
      <c r="E110" s="15" t="s">
        <v>155</v>
      </c>
      <c r="F110" s="68" t="s">
        <v>1903</v>
      </c>
      <c r="G110" s="68" t="str">
        <f t="shared" si="8"/>
        <v>ร้านแผ่นดินทอง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1904</v>
      </c>
      <c r="C111" s="14">
        <v>220</v>
      </c>
      <c r="D111" s="14">
        <f t="shared" si="9"/>
        <v>220</v>
      </c>
      <c r="E111" s="15" t="s">
        <v>155</v>
      </c>
      <c r="F111" s="68" t="s">
        <v>1905</v>
      </c>
      <c r="G111" s="68" t="str">
        <f t="shared" si="8"/>
        <v>หจก.ส.ชำนาญกิจเกษตร</v>
      </c>
      <c r="H111" s="15" t="s">
        <v>161</v>
      </c>
      <c r="I111" s="67"/>
      <c r="J111" s="92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29</v>
      </c>
      <c r="C112" s="14">
        <v>220</v>
      </c>
      <c r="D112" s="14">
        <f t="shared" si="9"/>
        <v>220</v>
      </c>
      <c r="E112" s="15" t="s">
        <v>155</v>
      </c>
      <c r="F112" s="68" t="s">
        <v>1906</v>
      </c>
      <c r="G112" s="68" t="str">
        <f t="shared" si="8"/>
        <v>ร้านไอทีอินเตอร์เน็ต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1933</v>
      </c>
      <c r="C113" s="14">
        <v>27700</v>
      </c>
      <c r="D113" s="14">
        <f t="shared" si="9"/>
        <v>27700</v>
      </c>
      <c r="E113" s="15" t="s">
        <v>155</v>
      </c>
      <c r="F113" s="68" t="s">
        <v>1934</v>
      </c>
      <c r="G113" s="68" t="str">
        <f t="shared" si="8"/>
        <v>ท.อุบลยางไทย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14"/>
      <c r="D114" s="14">
        <f t="shared" si="9"/>
        <v>0</v>
      </c>
      <c r="E114" s="15" t="s">
        <v>155</v>
      </c>
      <c r="F114" s="68"/>
      <c r="G114" s="68">
        <f t="shared" si="8"/>
        <v>0</v>
      </c>
      <c r="H114" s="15" t="s">
        <v>161</v>
      </c>
      <c r="I114" s="67"/>
      <c r="J114" s="92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14"/>
      <c r="D115" s="14">
        <f t="shared" si="9"/>
        <v>0</v>
      </c>
      <c r="E115" s="15" t="s">
        <v>155</v>
      </c>
      <c r="F115" s="68"/>
      <c r="G115" s="68">
        <f t="shared" si="8"/>
        <v>0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>
        <f t="shared" si="9"/>
        <v>0</v>
      </c>
      <c r="E116" s="15" t="s">
        <v>155</v>
      </c>
      <c r="F116" s="68"/>
      <c r="G116" s="68">
        <f t="shared" si="8"/>
        <v>0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92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92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92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92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92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92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92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92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92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92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92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92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92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92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92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92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92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92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92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92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92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92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41265</v>
      </c>
      <c r="D151" s="14"/>
      <c r="E151" s="13"/>
      <c r="F151" s="15"/>
      <c r="G151" s="13"/>
      <c r="H151" s="15"/>
      <c r="I151" s="13"/>
      <c r="J151" s="92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92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76">
        <v>6</v>
      </c>
      <c r="B153" s="169" t="s">
        <v>24</v>
      </c>
      <c r="C153" s="170"/>
      <c r="D153" s="170"/>
      <c r="E153" s="170"/>
      <c r="F153" s="170"/>
      <c r="G153" s="170"/>
      <c r="H153" s="170"/>
      <c r="I153" s="171"/>
      <c r="J153" s="92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29</v>
      </c>
      <c r="C154" s="14">
        <v>1454</v>
      </c>
      <c r="D154" s="14">
        <f>+C154</f>
        <v>1454</v>
      </c>
      <c r="E154" s="15" t="s">
        <v>155</v>
      </c>
      <c r="F154" s="68" t="s">
        <v>1892</v>
      </c>
      <c r="G154" s="68" t="str">
        <f>+F154</f>
        <v>บ.ดูโฮม จำกัด มหาชน</v>
      </c>
      <c r="H154" s="15" t="s">
        <v>161</v>
      </c>
      <c r="I154" s="67"/>
      <c r="J154" s="92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1893</v>
      </c>
      <c r="C155" s="14">
        <v>310</v>
      </c>
      <c r="D155" s="14">
        <f aca="true" t="shared" si="10" ref="D155:D168">+C155</f>
        <v>310</v>
      </c>
      <c r="E155" s="15" t="s">
        <v>155</v>
      </c>
      <c r="F155" s="68" t="s">
        <v>1892</v>
      </c>
      <c r="G155" s="68" t="str">
        <f>+F155</f>
        <v>บ.ดูโฮม จำกัด มหาชน</v>
      </c>
      <c r="H155" s="15" t="s">
        <v>161</v>
      </c>
      <c r="I155" s="67"/>
      <c r="J155" s="92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33</v>
      </c>
      <c r="C156" s="14">
        <v>640</v>
      </c>
      <c r="D156" s="14">
        <f t="shared" si="10"/>
        <v>640</v>
      </c>
      <c r="E156" s="15" t="s">
        <v>155</v>
      </c>
      <c r="F156" s="68" t="s">
        <v>1894</v>
      </c>
      <c r="G156" s="68" t="str">
        <f aca="true" t="shared" si="11" ref="G156:G167">+F156</f>
        <v>ร้านโกบะ</v>
      </c>
      <c r="H156" s="15" t="s">
        <v>161</v>
      </c>
      <c r="I156" s="67"/>
      <c r="J156" s="92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29</v>
      </c>
      <c r="C157" s="14">
        <v>640</v>
      </c>
      <c r="D157" s="14">
        <f t="shared" si="10"/>
        <v>640</v>
      </c>
      <c r="E157" s="15" t="s">
        <v>155</v>
      </c>
      <c r="F157" s="68" t="s">
        <v>1945</v>
      </c>
      <c r="G157" s="68" t="str">
        <f t="shared" si="11"/>
        <v>Advice</v>
      </c>
      <c r="H157" s="15" t="s">
        <v>161</v>
      </c>
      <c r="I157" s="67"/>
      <c r="J157" s="92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>
        <f t="shared" si="10"/>
        <v>0</v>
      </c>
      <c r="E158" s="15" t="s">
        <v>155</v>
      </c>
      <c r="F158" s="68"/>
      <c r="G158" s="68">
        <f t="shared" si="11"/>
        <v>0</v>
      </c>
      <c r="H158" s="15" t="s">
        <v>161</v>
      </c>
      <c r="I158" s="67"/>
      <c r="J158" s="92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>
        <f t="shared" si="10"/>
        <v>0</v>
      </c>
      <c r="E159" s="15" t="s">
        <v>155</v>
      </c>
      <c r="F159" s="68"/>
      <c r="G159" s="68">
        <f t="shared" si="11"/>
        <v>0</v>
      </c>
      <c r="H159" s="15" t="s">
        <v>161</v>
      </c>
      <c r="I159" s="67"/>
      <c r="J159" s="92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>
        <f t="shared" si="10"/>
        <v>0</v>
      </c>
      <c r="E160" s="15" t="s">
        <v>155</v>
      </c>
      <c r="F160" s="13"/>
      <c r="G160" s="68">
        <f t="shared" si="11"/>
        <v>0</v>
      </c>
      <c r="H160" s="15" t="s">
        <v>161</v>
      </c>
      <c r="I160" s="67"/>
      <c r="J160" s="92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>
        <f t="shared" si="10"/>
        <v>0</v>
      </c>
      <c r="E161" s="15" t="s">
        <v>155</v>
      </c>
      <c r="F161" s="68"/>
      <c r="G161" s="68">
        <f t="shared" si="11"/>
        <v>0</v>
      </c>
      <c r="H161" s="15" t="s">
        <v>161</v>
      </c>
      <c r="I161" s="67"/>
      <c r="J161" s="92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>
        <f t="shared" si="10"/>
        <v>0</v>
      </c>
      <c r="E162" s="15" t="s">
        <v>155</v>
      </c>
      <c r="F162" s="68"/>
      <c r="G162" s="68">
        <f t="shared" si="11"/>
        <v>0</v>
      </c>
      <c r="H162" s="15" t="s">
        <v>161</v>
      </c>
      <c r="I162" s="67"/>
      <c r="J162" s="92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>
        <f t="shared" si="10"/>
        <v>0</v>
      </c>
      <c r="E163" s="15" t="s">
        <v>155</v>
      </c>
      <c r="F163" s="68"/>
      <c r="G163" s="68">
        <f t="shared" si="11"/>
        <v>0</v>
      </c>
      <c r="H163" s="15" t="s">
        <v>161</v>
      </c>
      <c r="I163" s="15"/>
      <c r="J163" s="92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>
        <f t="shared" si="10"/>
        <v>0</v>
      </c>
      <c r="E164" s="15" t="s">
        <v>155</v>
      </c>
      <c r="F164" s="68"/>
      <c r="G164" s="68">
        <f t="shared" si="11"/>
        <v>0</v>
      </c>
      <c r="H164" s="15" t="s">
        <v>161</v>
      </c>
      <c r="I164" s="15"/>
      <c r="J164" s="92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>
        <f t="shared" si="10"/>
        <v>0</v>
      </c>
      <c r="E165" s="15" t="s">
        <v>155</v>
      </c>
      <c r="F165" s="68"/>
      <c r="G165" s="68">
        <f t="shared" si="11"/>
        <v>0</v>
      </c>
      <c r="H165" s="15" t="s">
        <v>161</v>
      </c>
      <c r="I165" s="15"/>
      <c r="J165" s="92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>
        <f t="shared" si="10"/>
        <v>0</v>
      </c>
      <c r="E166" s="15" t="s">
        <v>155</v>
      </c>
      <c r="F166" s="68"/>
      <c r="G166" s="68">
        <f t="shared" si="11"/>
        <v>0</v>
      </c>
      <c r="H166" s="15" t="s">
        <v>161</v>
      </c>
      <c r="I166" s="15"/>
      <c r="J166" s="92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>
        <f t="shared" si="10"/>
        <v>0</v>
      </c>
      <c r="E167" s="15" t="s">
        <v>155</v>
      </c>
      <c r="F167" s="68"/>
      <c r="G167" s="68">
        <f t="shared" si="11"/>
        <v>0</v>
      </c>
      <c r="H167" s="15" t="s">
        <v>161</v>
      </c>
      <c r="I167" s="15"/>
      <c r="J167" s="92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>
        <f t="shared" si="10"/>
        <v>0</v>
      </c>
      <c r="E168" s="15"/>
      <c r="F168" s="68"/>
      <c r="G168" s="68"/>
      <c r="H168" s="15" t="s">
        <v>161</v>
      </c>
      <c r="I168" s="15"/>
      <c r="J168" s="92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3044</v>
      </c>
      <c r="D169" s="14"/>
      <c r="E169" s="13"/>
      <c r="F169" s="15"/>
      <c r="G169" s="13"/>
      <c r="H169" s="15"/>
      <c r="I169" s="13"/>
      <c r="J169" s="92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92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69" t="s">
        <v>25</v>
      </c>
      <c r="C171" s="170"/>
      <c r="D171" s="170"/>
      <c r="E171" s="170"/>
      <c r="F171" s="170"/>
      <c r="G171" s="170"/>
      <c r="H171" s="170"/>
      <c r="I171" s="171"/>
      <c r="J171" s="92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1920</v>
      </c>
      <c r="C172" s="14">
        <v>2000</v>
      </c>
      <c r="D172" s="14">
        <f>+C172</f>
        <v>2000</v>
      </c>
      <c r="E172" s="15" t="s">
        <v>155</v>
      </c>
      <c r="F172" s="68" t="s">
        <v>1921</v>
      </c>
      <c r="G172" s="68" t="str">
        <f>+F172</f>
        <v>สงวนวงษ์วัสดุก่อสร้าง</v>
      </c>
      <c r="H172" s="15" t="s">
        <v>161</v>
      </c>
      <c r="I172" s="67"/>
      <c r="J172" s="92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1922</v>
      </c>
      <c r="C173" s="14">
        <v>300</v>
      </c>
      <c r="D173" s="14">
        <f>+C173</f>
        <v>300</v>
      </c>
      <c r="E173" s="15" t="s">
        <v>155</v>
      </c>
      <c r="F173" s="68" t="s">
        <v>1923</v>
      </c>
      <c r="G173" s="68" t="str">
        <f>+F173</f>
        <v>อู่มนเทียนการช่าง</v>
      </c>
      <c r="H173" s="15" t="s">
        <v>161</v>
      </c>
      <c r="I173" s="67"/>
      <c r="J173" s="92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1924</v>
      </c>
      <c r="C174" s="14">
        <v>2945</v>
      </c>
      <c r="D174" s="14">
        <f aca="true" t="shared" si="12" ref="D174:D199">+C174</f>
        <v>2945</v>
      </c>
      <c r="E174" s="15" t="s">
        <v>155</v>
      </c>
      <c r="F174" s="68" t="s">
        <v>1925</v>
      </c>
      <c r="G174" s="68" t="str">
        <f aca="true" t="shared" si="13" ref="G174:G199">+F174</f>
        <v>มาลีค้าวัสดุก่อสร้าง</v>
      </c>
      <c r="H174" s="15" t="s">
        <v>161</v>
      </c>
      <c r="I174" s="67"/>
      <c r="J174" s="92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1926</v>
      </c>
      <c r="C175" s="14">
        <v>455</v>
      </c>
      <c r="D175" s="14">
        <f t="shared" si="12"/>
        <v>455</v>
      </c>
      <c r="E175" s="15" t="s">
        <v>155</v>
      </c>
      <c r="F175" s="68" t="str">
        <f>+F174</f>
        <v>มาลีค้าวัสดุก่อสร้าง</v>
      </c>
      <c r="G175" s="68" t="str">
        <f t="shared" si="13"/>
        <v>มาลีค้าวัสดุก่อสร้าง</v>
      </c>
      <c r="H175" s="15" t="s">
        <v>161</v>
      </c>
      <c r="I175" s="67"/>
      <c r="J175" s="92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1922</v>
      </c>
      <c r="C176" s="14">
        <v>800</v>
      </c>
      <c r="D176" s="14">
        <f t="shared" si="12"/>
        <v>800</v>
      </c>
      <c r="E176" s="15" t="s">
        <v>155</v>
      </c>
      <c r="F176" s="68" t="s">
        <v>1927</v>
      </c>
      <c r="G176" s="68" t="str">
        <f t="shared" si="13"/>
        <v>อู่ช่างแจ๊ค</v>
      </c>
      <c r="H176" s="15" t="s">
        <v>161</v>
      </c>
      <c r="I176" s="67"/>
      <c r="J176" s="92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1895</v>
      </c>
      <c r="C177" s="14">
        <v>500</v>
      </c>
      <c r="D177" s="14">
        <f t="shared" si="12"/>
        <v>500</v>
      </c>
      <c r="E177" s="15" t="s">
        <v>155</v>
      </c>
      <c r="F177" s="68" t="s">
        <v>1928</v>
      </c>
      <c r="G177" s="68" t="str">
        <f t="shared" si="13"/>
        <v>สาดสี-ดนตรี-ศิลป์</v>
      </c>
      <c r="H177" s="15" t="s">
        <v>161</v>
      </c>
      <c r="I177" s="67"/>
      <c r="J177" s="92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1833</v>
      </c>
      <c r="C178" s="14">
        <v>1800</v>
      </c>
      <c r="D178" s="14">
        <f t="shared" si="12"/>
        <v>1800</v>
      </c>
      <c r="E178" s="15" t="s">
        <v>155</v>
      </c>
      <c r="F178" s="68" t="s">
        <v>1929</v>
      </c>
      <c r="G178" s="68" t="str">
        <f t="shared" si="13"/>
        <v>ร้านราชาทรัพย์</v>
      </c>
      <c r="H178" s="15" t="s">
        <v>161</v>
      </c>
      <c r="I178" s="67"/>
      <c r="J178" s="92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1946</v>
      </c>
      <c r="C179" s="14">
        <v>300</v>
      </c>
      <c r="D179" s="14">
        <f t="shared" si="12"/>
        <v>300</v>
      </c>
      <c r="E179" s="15" t="s">
        <v>155</v>
      </c>
      <c r="F179" s="68" t="str">
        <f>+F173</f>
        <v>อู่มนเทียนการช่าง</v>
      </c>
      <c r="G179" s="68" t="str">
        <f t="shared" si="13"/>
        <v>อู่มนเทียนการช่าง</v>
      </c>
      <c r="H179" s="15" t="s">
        <v>161</v>
      </c>
      <c r="I179" s="67"/>
      <c r="J179" s="92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33</v>
      </c>
      <c r="C180" s="14">
        <v>500</v>
      </c>
      <c r="D180" s="14">
        <f t="shared" si="12"/>
        <v>500</v>
      </c>
      <c r="E180" s="15" t="s">
        <v>155</v>
      </c>
      <c r="F180" s="68" t="str">
        <f>+F175</f>
        <v>มาลีค้าวัสดุก่อสร้าง</v>
      </c>
      <c r="G180" s="68" t="str">
        <f t="shared" si="13"/>
        <v>มาลีค้าวัสดุก่อสร้าง</v>
      </c>
      <c r="H180" s="15" t="s">
        <v>161</v>
      </c>
      <c r="I180" s="67"/>
      <c r="J180" s="92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tr">
        <f>+B179</f>
        <v>ค่าซ่อมแซมรถไถแทรคเตอร์ล้อยาง คูโบต้า L4508</v>
      </c>
      <c r="C181" s="14">
        <v>860</v>
      </c>
      <c r="D181" s="14">
        <f t="shared" si="12"/>
        <v>860</v>
      </c>
      <c r="E181" s="15" t="s">
        <v>155</v>
      </c>
      <c r="F181" s="68" t="str">
        <f>+F179</f>
        <v>อู่มนเทียนการช่าง</v>
      </c>
      <c r="G181" s="68" t="str">
        <f t="shared" si="13"/>
        <v>อู่มนเทียนการช่าง</v>
      </c>
      <c r="H181" s="15" t="s">
        <v>161</v>
      </c>
      <c r="I181" s="67"/>
      <c r="J181" s="92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>
      <c r="A182" s="15"/>
      <c r="B182" s="13" t="str">
        <f>+B181</f>
        <v>ค่าซ่อมแซมรถไถแทรคเตอร์ล้อยาง คูโบต้า L4508</v>
      </c>
      <c r="C182" s="14">
        <v>300</v>
      </c>
      <c r="D182" s="14">
        <f t="shared" si="12"/>
        <v>300</v>
      </c>
      <c r="E182" s="15" t="s">
        <v>155</v>
      </c>
      <c r="F182" s="68" t="str">
        <f>+F181</f>
        <v>อู่มนเทียนการช่าง</v>
      </c>
      <c r="G182" s="68" t="str">
        <f t="shared" si="13"/>
        <v>อู่มนเทียนการช่าง</v>
      </c>
      <c r="H182" s="15" t="s">
        <v>161</v>
      </c>
      <c r="I182" s="67"/>
      <c r="J182" s="92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>
        <f t="shared" si="12"/>
        <v>0</v>
      </c>
      <c r="E183" s="15" t="s">
        <v>155</v>
      </c>
      <c r="F183" s="68"/>
      <c r="G183" s="68">
        <f t="shared" si="13"/>
        <v>0</v>
      </c>
      <c r="H183" s="15" t="s">
        <v>161</v>
      </c>
      <c r="I183" s="67"/>
      <c r="J183" s="92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>
        <f t="shared" si="12"/>
        <v>0</v>
      </c>
      <c r="E184" s="15" t="s">
        <v>155</v>
      </c>
      <c r="F184" s="68"/>
      <c r="G184" s="68">
        <f t="shared" si="13"/>
        <v>0</v>
      </c>
      <c r="H184" s="15" t="s">
        <v>161</v>
      </c>
      <c r="I184" s="67"/>
      <c r="J184" s="92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>
        <f t="shared" si="12"/>
        <v>0</v>
      </c>
      <c r="E185" s="15" t="s">
        <v>155</v>
      </c>
      <c r="F185" s="68"/>
      <c r="G185" s="68">
        <f t="shared" si="13"/>
        <v>0</v>
      </c>
      <c r="H185" s="15" t="s">
        <v>161</v>
      </c>
      <c r="I185" s="67"/>
      <c r="J185" s="92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>
        <f t="shared" si="12"/>
        <v>0</v>
      </c>
      <c r="E186" s="15" t="s">
        <v>155</v>
      </c>
      <c r="F186" s="68"/>
      <c r="G186" s="68">
        <f t="shared" si="13"/>
        <v>0</v>
      </c>
      <c r="H186" s="15" t="s">
        <v>161</v>
      </c>
      <c r="I186" s="67"/>
      <c r="J186" s="92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>
        <f t="shared" si="12"/>
        <v>0</v>
      </c>
      <c r="E187" s="15" t="s">
        <v>155</v>
      </c>
      <c r="F187" s="68"/>
      <c r="G187" s="68">
        <f t="shared" si="13"/>
        <v>0</v>
      </c>
      <c r="H187" s="15" t="s">
        <v>161</v>
      </c>
      <c r="I187" s="67"/>
      <c r="J187" s="92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>
        <f t="shared" si="12"/>
        <v>0</v>
      </c>
      <c r="E188" s="15" t="s">
        <v>155</v>
      </c>
      <c r="F188" s="68"/>
      <c r="G188" s="68">
        <f t="shared" si="13"/>
        <v>0</v>
      </c>
      <c r="H188" s="15" t="s">
        <v>161</v>
      </c>
      <c r="I188" s="67"/>
      <c r="J188" s="92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>
        <f t="shared" si="12"/>
        <v>0</v>
      </c>
      <c r="E189" s="15" t="s">
        <v>155</v>
      </c>
      <c r="F189" s="68"/>
      <c r="G189" s="68">
        <f t="shared" si="13"/>
        <v>0</v>
      </c>
      <c r="H189" s="15" t="s">
        <v>161</v>
      </c>
      <c r="I189" s="67"/>
      <c r="J189" s="92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>
        <f t="shared" si="12"/>
        <v>0</v>
      </c>
      <c r="E190" s="15" t="s">
        <v>155</v>
      </c>
      <c r="F190" s="68"/>
      <c r="G190" s="68">
        <f t="shared" si="13"/>
        <v>0</v>
      </c>
      <c r="H190" s="15" t="s">
        <v>161</v>
      </c>
      <c r="I190" s="67"/>
      <c r="J190" s="92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>
        <f t="shared" si="12"/>
        <v>0</v>
      </c>
      <c r="E191" s="15" t="s">
        <v>155</v>
      </c>
      <c r="F191" s="68"/>
      <c r="G191" s="68">
        <f t="shared" si="13"/>
        <v>0</v>
      </c>
      <c r="H191" s="15" t="s">
        <v>161</v>
      </c>
      <c r="I191" s="67"/>
      <c r="J191" s="92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>
        <f t="shared" si="12"/>
        <v>0</v>
      </c>
      <c r="E192" s="15" t="s">
        <v>155</v>
      </c>
      <c r="F192" s="68"/>
      <c r="G192" s="68">
        <f t="shared" si="13"/>
        <v>0</v>
      </c>
      <c r="H192" s="15" t="s">
        <v>161</v>
      </c>
      <c r="I192" s="15"/>
      <c r="J192" s="92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>
        <f t="shared" si="12"/>
        <v>0</v>
      </c>
      <c r="E193" s="15" t="s">
        <v>155</v>
      </c>
      <c r="F193" s="68"/>
      <c r="G193" s="68">
        <f t="shared" si="13"/>
        <v>0</v>
      </c>
      <c r="H193" s="15" t="s">
        <v>161</v>
      </c>
      <c r="I193" s="15"/>
      <c r="J193" s="92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>
        <f t="shared" si="12"/>
        <v>0</v>
      </c>
      <c r="E194" s="15" t="s">
        <v>155</v>
      </c>
      <c r="F194" s="68"/>
      <c r="G194" s="68">
        <f t="shared" si="13"/>
        <v>0</v>
      </c>
      <c r="H194" s="15" t="s">
        <v>161</v>
      </c>
      <c r="I194" s="15"/>
      <c r="J194" s="92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>
        <f t="shared" si="12"/>
        <v>0</v>
      </c>
      <c r="E195" s="15" t="s">
        <v>155</v>
      </c>
      <c r="F195" s="68"/>
      <c r="G195" s="68">
        <f t="shared" si="13"/>
        <v>0</v>
      </c>
      <c r="H195" s="15" t="s">
        <v>161</v>
      </c>
      <c r="I195" s="15"/>
      <c r="J195" s="92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>
        <f t="shared" si="12"/>
        <v>0</v>
      </c>
      <c r="E196" s="15" t="s">
        <v>155</v>
      </c>
      <c r="F196" s="68"/>
      <c r="G196" s="68">
        <f t="shared" si="13"/>
        <v>0</v>
      </c>
      <c r="H196" s="15" t="s">
        <v>161</v>
      </c>
      <c r="I196" s="15"/>
      <c r="J196" s="92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>
        <f t="shared" si="12"/>
        <v>0</v>
      </c>
      <c r="E197" s="15" t="s">
        <v>155</v>
      </c>
      <c r="F197" s="68"/>
      <c r="G197" s="68">
        <f t="shared" si="13"/>
        <v>0</v>
      </c>
      <c r="H197" s="15" t="s">
        <v>161</v>
      </c>
      <c r="I197" s="15"/>
      <c r="J197" s="92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>
        <f t="shared" si="12"/>
        <v>0</v>
      </c>
      <c r="E198" s="15" t="s">
        <v>155</v>
      </c>
      <c r="F198" s="68"/>
      <c r="G198" s="68">
        <f t="shared" si="13"/>
        <v>0</v>
      </c>
      <c r="H198" s="15" t="s">
        <v>161</v>
      </c>
      <c r="I198" s="15"/>
      <c r="J198" s="92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>
        <f t="shared" si="12"/>
        <v>0</v>
      </c>
      <c r="E199" s="15" t="s">
        <v>155</v>
      </c>
      <c r="F199" s="68"/>
      <c r="G199" s="68">
        <f t="shared" si="13"/>
        <v>0</v>
      </c>
      <c r="H199" s="15" t="s">
        <v>161</v>
      </c>
      <c r="I199" s="15"/>
      <c r="J199" s="92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10760</v>
      </c>
      <c r="D200" s="14"/>
      <c r="E200" s="15"/>
      <c r="F200" s="68"/>
      <c r="G200" s="68"/>
      <c r="H200" s="15"/>
      <c r="I200" s="15"/>
      <c r="J200" s="92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92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>
      <c r="A202" s="32"/>
      <c r="B202" s="34"/>
      <c r="C202" s="34"/>
      <c r="D202" s="26"/>
      <c r="E202" s="34"/>
      <c r="F202" s="32"/>
      <c r="G202" s="34"/>
      <c r="H202" s="34"/>
      <c r="I202" s="34"/>
      <c r="J202" s="92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>
      <c r="A203" s="35"/>
      <c r="B203" s="36"/>
      <c r="C203" s="62">
        <f>+C85+C103+C151+C169+C200</f>
        <v>121977.2</v>
      </c>
      <c r="D203" s="21"/>
      <c r="E203" s="37"/>
      <c r="F203" s="35"/>
      <c r="G203" s="37"/>
      <c r="H203" s="37"/>
      <c r="I203" s="37"/>
      <c r="J203" s="92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92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B153:I153"/>
    <mergeCell ref="B171:I171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B2">
      <selection activeCell="B109" sqref="B109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1809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2562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1877</v>
      </c>
      <c r="C7" s="14">
        <v>1300</v>
      </c>
      <c r="D7" s="22">
        <f>+C7</f>
        <v>1300</v>
      </c>
      <c r="E7" s="15" t="s">
        <v>155</v>
      </c>
      <c r="F7" s="68" t="s">
        <v>1878</v>
      </c>
      <c r="G7" s="68" t="str">
        <f>+F7</f>
        <v>หจก.เมืองอาร์ต  1,300.- บาท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1879</v>
      </c>
      <c r="C8" s="14">
        <v>240</v>
      </c>
      <c r="D8" s="22">
        <f aca="true" t="shared" si="0" ref="D8:D26">+C8</f>
        <v>240</v>
      </c>
      <c r="E8" s="15" t="s">
        <v>155</v>
      </c>
      <c r="F8" s="68" t="s">
        <v>1880</v>
      </c>
      <c r="G8" s="68" t="str">
        <f aca="true" t="shared" si="1" ref="G8:G26">+F8</f>
        <v>วี.เอส.บุ๊ค เซ็นเตอร์ 240.- บาท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1881</v>
      </c>
      <c r="C9" s="14">
        <v>8000</v>
      </c>
      <c r="D9" s="22">
        <f t="shared" si="0"/>
        <v>8000</v>
      </c>
      <c r="E9" s="15" t="s">
        <v>155</v>
      </c>
      <c r="F9" s="68" t="s">
        <v>1882</v>
      </c>
      <c r="G9" s="68" t="str">
        <f t="shared" si="1"/>
        <v>ประเสริฐพืชผล 8,000.- บาท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1883</v>
      </c>
      <c r="C10" s="88">
        <v>1275</v>
      </c>
      <c r="D10" s="22">
        <f t="shared" si="0"/>
        <v>1275</v>
      </c>
      <c r="E10" s="89" t="s">
        <v>155</v>
      </c>
      <c r="F10" s="68" t="s">
        <v>1884</v>
      </c>
      <c r="G10" s="68" t="str">
        <f t="shared" si="1"/>
        <v>สวนส้มยางพารา 1,275.-บาท</v>
      </c>
      <c r="H10" s="89" t="s">
        <v>161</v>
      </c>
      <c r="I10" s="90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1881</v>
      </c>
      <c r="C11" s="14">
        <v>6800</v>
      </c>
      <c r="D11" s="22">
        <f t="shared" si="0"/>
        <v>6800</v>
      </c>
      <c r="E11" s="15" t="s">
        <v>155</v>
      </c>
      <c r="F11" s="68" t="s">
        <v>1885</v>
      </c>
      <c r="G11" s="68" t="str">
        <f t="shared" si="1"/>
        <v>ประเสริฐพืชผล 6,800.- บาท</v>
      </c>
      <c r="H11" s="89" t="s">
        <v>161</v>
      </c>
      <c r="I11" s="90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>
        <f t="shared" si="0"/>
        <v>0</v>
      </c>
      <c r="E12" s="15" t="s">
        <v>155</v>
      </c>
      <c r="F12" s="68"/>
      <c r="G12" s="68">
        <f t="shared" si="1"/>
        <v>0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>
        <f t="shared" si="0"/>
        <v>0</v>
      </c>
      <c r="E13" s="15" t="s">
        <v>155</v>
      </c>
      <c r="F13" s="68"/>
      <c r="G13" s="68">
        <f t="shared" si="1"/>
        <v>0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>
        <f t="shared" si="0"/>
        <v>0</v>
      </c>
      <c r="E14" s="15" t="s">
        <v>155</v>
      </c>
      <c r="F14" s="68"/>
      <c r="G14" s="68">
        <f t="shared" si="1"/>
        <v>0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>
        <f t="shared" si="0"/>
        <v>0</v>
      </c>
      <c r="E15" s="15" t="s">
        <v>155</v>
      </c>
      <c r="F15" s="68"/>
      <c r="G15" s="68">
        <f t="shared" si="1"/>
        <v>0</v>
      </c>
      <c r="H15" s="15" t="s">
        <v>161</v>
      </c>
      <c r="I15" s="67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22">
        <f t="shared" si="0"/>
        <v>0</v>
      </c>
      <c r="E16" s="15" t="s">
        <v>155</v>
      </c>
      <c r="F16" s="68"/>
      <c r="G16" s="68">
        <f t="shared" si="1"/>
        <v>0</v>
      </c>
      <c r="H16" s="15" t="s">
        <v>161</v>
      </c>
      <c r="I16" s="67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2">
        <f t="shared" si="0"/>
        <v>0</v>
      </c>
      <c r="E17" s="15" t="s">
        <v>155</v>
      </c>
      <c r="F17" s="68"/>
      <c r="G17" s="68">
        <f t="shared" si="1"/>
        <v>0</v>
      </c>
      <c r="H17" s="15" t="s">
        <v>161</v>
      </c>
      <c r="I17" s="67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2">
        <f t="shared" si="0"/>
        <v>0</v>
      </c>
      <c r="E18" s="15" t="s">
        <v>155</v>
      </c>
      <c r="F18" s="68"/>
      <c r="G18" s="68">
        <f t="shared" si="1"/>
        <v>0</v>
      </c>
      <c r="H18" s="15" t="s">
        <v>161</v>
      </c>
      <c r="I18" s="15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2">
        <f t="shared" si="0"/>
        <v>0</v>
      </c>
      <c r="E19" s="15" t="s">
        <v>155</v>
      </c>
      <c r="F19" s="68"/>
      <c r="G19" s="68">
        <f t="shared" si="1"/>
        <v>0</v>
      </c>
      <c r="H19" s="15" t="s">
        <v>161</v>
      </c>
      <c r="I19" s="15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>
        <f t="shared" si="0"/>
        <v>0</v>
      </c>
      <c r="E20" s="15" t="s">
        <v>155</v>
      </c>
      <c r="F20" s="68"/>
      <c r="G20" s="68">
        <f t="shared" si="1"/>
        <v>0</v>
      </c>
      <c r="H20" s="15" t="s">
        <v>161</v>
      </c>
      <c r="I20" s="15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>
        <f t="shared" si="0"/>
        <v>0</v>
      </c>
      <c r="E21" s="15" t="s">
        <v>155</v>
      </c>
      <c r="F21" s="68"/>
      <c r="G21" s="68">
        <f t="shared" si="1"/>
        <v>0</v>
      </c>
      <c r="H21" s="15" t="s">
        <v>161</v>
      </c>
      <c r="I21" s="15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22">
        <f t="shared" si="0"/>
        <v>0</v>
      </c>
      <c r="E22" s="15" t="s">
        <v>155</v>
      </c>
      <c r="F22" s="68"/>
      <c r="G22" s="68">
        <f t="shared" si="1"/>
        <v>0</v>
      </c>
      <c r="H22" s="15" t="s">
        <v>161</v>
      </c>
      <c r="I22" s="15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22">
        <f t="shared" si="0"/>
        <v>0</v>
      </c>
      <c r="E23" s="15" t="s">
        <v>155</v>
      </c>
      <c r="F23" s="68"/>
      <c r="G23" s="68">
        <f t="shared" si="1"/>
        <v>0</v>
      </c>
      <c r="H23" s="15" t="s">
        <v>161</v>
      </c>
      <c r="I23" s="15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22">
        <f t="shared" si="0"/>
        <v>0</v>
      </c>
      <c r="E24" s="15" t="s">
        <v>155</v>
      </c>
      <c r="F24" s="68"/>
      <c r="G24" s="68">
        <f t="shared" si="1"/>
        <v>0</v>
      </c>
      <c r="H24" s="15" t="s">
        <v>161</v>
      </c>
      <c r="I24" s="15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22">
        <f t="shared" si="0"/>
        <v>0</v>
      </c>
      <c r="E25" s="15" t="s">
        <v>155</v>
      </c>
      <c r="F25" s="68"/>
      <c r="G25" s="68">
        <f t="shared" si="1"/>
        <v>0</v>
      </c>
      <c r="H25" s="15" t="s">
        <v>161</v>
      </c>
      <c r="I25" s="15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22">
        <f t="shared" si="0"/>
        <v>0</v>
      </c>
      <c r="E26" s="15" t="s">
        <v>155</v>
      </c>
      <c r="F26" s="68"/>
      <c r="G26" s="68">
        <f t="shared" si="1"/>
        <v>0</v>
      </c>
      <c r="H26" s="15" t="s">
        <v>161</v>
      </c>
      <c r="I26" s="15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17615</v>
      </c>
      <c r="D27" s="22"/>
      <c r="E27" s="13"/>
      <c r="F27" s="15"/>
      <c r="G27" s="13"/>
      <c r="H27" s="15"/>
      <c r="I27" s="13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1842</v>
      </c>
      <c r="C30" s="14">
        <v>1400</v>
      </c>
      <c r="D30" s="14">
        <f>+C30+C30</f>
        <v>2800</v>
      </c>
      <c r="E30" s="15" t="s">
        <v>155</v>
      </c>
      <c r="F30" s="68" t="s">
        <v>1843</v>
      </c>
      <c r="G30" s="68" t="str">
        <f>+F30</f>
        <v>ร้านสมคิดเฟอร์นิเจอร์ 1,400.- บาท</v>
      </c>
      <c r="H30" s="15" t="s">
        <v>161</v>
      </c>
      <c r="I30" s="67"/>
      <c r="J30" s="92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1844</v>
      </c>
      <c r="C31" s="14">
        <v>1980</v>
      </c>
      <c r="D31" s="14">
        <f>+C31</f>
        <v>1980</v>
      </c>
      <c r="E31" s="15" t="s">
        <v>155</v>
      </c>
      <c r="F31" s="68" t="s">
        <v>1853</v>
      </c>
      <c r="G31" s="68" t="str">
        <f>+F31</f>
        <v>ร้านเสรีวิทยาภัณฑ์ 1,980.- บาท</v>
      </c>
      <c r="H31" s="15" t="s">
        <v>161</v>
      </c>
      <c r="I31" s="67"/>
      <c r="J31" s="92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1845</v>
      </c>
      <c r="C32" s="14">
        <v>200</v>
      </c>
      <c r="D32" s="14">
        <f aca="true" t="shared" si="2" ref="D32:D50">+C32</f>
        <v>200</v>
      </c>
      <c r="E32" s="15" t="s">
        <v>155</v>
      </c>
      <c r="F32" s="68" t="s">
        <v>1846</v>
      </c>
      <c r="G32" s="68" t="str">
        <f>+F32</f>
        <v>ร้านไวนิลอินเอร์ไพรส์ 200.- บาท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1847</v>
      </c>
      <c r="C33" s="14">
        <v>1788</v>
      </c>
      <c r="D33" s="14">
        <f t="shared" si="2"/>
        <v>1788</v>
      </c>
      <c r="E33" s="15" t="s">
        <v>155</v>
      </c>
      <c r="F33" s="68" t="s">
        <v>1848</v>
      </c>
      <c r="G33" s="68" t="str">
        <f aca="true" t="shared" si="3" ref="G33:G49">+F33</f>
        <v>สำนักงาน นายธีรวัจน์ ธรรมโรขน์ 1,788.- บาท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1849</v>
      </c>
      <c r="C34" s="14">
        <v>1500</v>
      </c>
      <c r="D34" s="14">
        <f t="shared" si="2"/>
        <v>1500</v>
      </c>
      <c r="E34" s="15" t="s">
        <v>155</v>
      </c>
      <c r="F34" s="68" t="s">
        <v>1850</v>
      </c>
      <c r="G34" s="68" t="str">
        <f t="shared" si="3"/>
        <v>ร้านแผ่นดินทอง 1,500.- บาท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1851</v>
      </c>
      <c r="C35" s="14">
        <v>250</v>
      </c>
      <c r="D35" s="14">
        <f t="shared" si="2"/>
        <v>250</v>
      </c>
      <c r="E35" s="15" t="s">
        <v>155</v>
      </c>
      <c r="F35" s="68" t="s">
        <v>1852</v>
      </c>
      <c r="G35" s="68" t="str">
        <f t="shared" si="3"/>
        <v>ร้านเสรีวิทยาภัณฑ์ 250.- บาท</v>
      </c>
      <c r="H35" s="15" t="s">
        <v>161</v>
      </c>
      <c r="I35" s="67"/>
      <c r="J35" s="92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>
        <f t="shared" si="2"/>
        <v>0</v>
      </c>
      <c r="E36" s="15" t="s">
        <v>155</v>
      </c>
      <c r="F36" s="68"/>
      <c r="G36" s="68">
        <f t="shared" si="3"/>
        <v>0</v>
      </c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>
        <f t="shared" si="2"/>
        <v>0</v>
      </c>
      <c r="E37" s="15" t="s">
        <v>155</v>
      </c>
      <c r="F37" s="68"/>
      <c r="G37" s="68">
        <f t="shared" si="3"/>
        <v>0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>
        <f t="shared" si="2"/>
        <v>0</v>
      </c>
      <c r="E38" s="15" t="s">
        <v>155</v>
      </c>
      <c r="F38" s="68"/>
      <c r="G38" s="68">
        <f t="shared" si="3"/>
        <v>0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14">
        <f t="shared" si="2"/>
        <v>0</v>
      </c>
      <c r="E39" s="15" t="s">
        <v>155</v>
      </c>
      <c r="F39" s="68"/>
      <c r="G39" s="68">
        <f t="shared" si="3"/>
        <v>0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>
        <f t="shared" si="2"/>
        <v>0</v>
      </c>
      <c r="E40" s="15" t="s">
        <v>155</v>
      </c>
      <c r="F40" s="68"/>
      <c r="G40" s="68">
        <f t="shared" si="3"/>
        <v>0</v>
      </c>
      <c r="H40" s="15" t="s">
        <v>161</v>
      </c>
      <c r="I40" s="15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>
        <f t="shared" si="2"/>
        <v>0</v>
      </c>
      <c r="E41" s="15" t="s">
        <v>155</v>
      </c>
      <c r="F41" s="68"/>
      <c r="G41" s="68">
        <f t="shared" si="3"/>
        <v>0</v>
      </c>
      <c r="H41" s="15" t="s">
        <v>161</v>
      </c>
      <c r="I41" s="15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>
        <f t="shared" si="2"/>
        <v>0</v>
      </c>
      <c r="E42" s="15" t="s">
        <v>155</v>
      </c>
      <c r="F42" s="68"/>
      <c r="G42" s="68">
        <f t="shared" si="3"/>
        <v>0</v>
      </c>
      <c r="H42" s="15" t="s">
        <v>161</v>
      </c>
      <c r="I42" s="15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>
        <f t="shared" si="2"/>
        <v>0</v>
      </c>
      <c r="E43" s="15" t="s">
        <v>155</v>
      </c>
      <c r="F43" s="68"/>
      <c r="G43" s="68">
        <f t="shared" si="3"/>
        <v>0</v>
      </c>
      <c r="H43" s="15" t="s">
        <v>161</v>
      </c>
      <c r="I43" s="15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>
        <f t="shared" si="2"/>
        <v>0</v>
      </c>
      <c r="E44" s="15" t="s">
        <v>155</v>
      </c>
      <c r="F44" s="68"/>
      <c r="G44" s="68">
        <f t="shared" si="3"/>
        <v>0</v>
      </c>
      <c r="H44" s="15" t="s">
        <v>161</v>
      </c>
      <c r="I44" s="15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>
        <f t="shared" si="2"/>
        <v>0</v>
      </c>
      <c r="E45" s="15" t="s">
        <v>155</v>
      </c>
      <c r="F45" s="68"/>
      <c r="G45" s="68">
        <f t="shared" si="3"/>
        <v>0</v>
      </c>
      <c r="H45" s="15" t="s">
        <v>161</v>
      </c>
      <c r="I45" s="15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>
        <f t="shared" si="2"/>
        <v>0</v>
      </c>
      <c r="E46" s="15" t="s">
        <v>155</v>
      </c>
      <c r="F46" s="68"/>
      <c r="G46" s="68">
        <f t="shared" si="3"/>
        <v>0</v>
      </c>
      <c r="H46" s="15" t="s">
        <v>161</v>
      </c>
      <c r="I46" s="15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>
        <f t="shared" si="2"/>
        <v>0</v>
      </c>
      <c r="E47" s="15" t="s">
        <v>155</v>
      </c>
      <c r="F47" s="68"/>
      <c r="G47" s="68">
        <f t="shared" si="3"/>
        <v>0</v>
      </c>
      <c r="H47" s="15" t="s">
        <v>161</v>
      </c>
      <c r="I47" s="15"/>
      <c r="J47" s="92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>
        <f t="shared" si="2"/>
        <v>0</v>
      </c>
      <c r="E48" s="15" t="s">
        <v>155</v>
      </c>
      <c r="F48" s="68"/>
      <c r="G48" s="68">
        <f t="shared" si="3"/>
        <v>0</v>
      </c>
      <c r="H48" s="15" t="s">
        <v>161</v>
      </c>
      <c r="I48" s="15"/>
      <c r="J48" s="92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>
        <f t="shared" si="2"/>
        <v>0</v>
      </c>
      <c r="E49" s="15" t="s">
        <v>155</v>
      </c>
      <c r="F49" s="68"/>
      <c r="G49" s="68">
        <f t="shared" si="3"/>
        <v>0</v>
      </c>
      <c r="H49" s="15" t="s">
        <v>161</v>
      </c>
      <c r="I49" s="15"/>
      <c r="J49" s="92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>
        <f t="shared" si="2"/>
        <v>0</v>
      </c>
      <c r="E50" s="15"/>
      <c r="F50" s="68"/>
      <c r="G50" s="68"/>
      <c r="H50" s="15" t="s">
        <v>161</v>
      </c>
      <c r="I50" s="15"/>
      <c r="J50" s="92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7118</v>
      </c>
      <c r="D51" s="14"/>
      <c r="E51" s="13"/>
      <c r="F51" s="15"/>
      <c r="G51" s="13"/>
      <c r="H51" s="15"/>
      <c r="I51" s="13"/>
      <c r="J51" s="92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92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92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1824</v>
      </c>
      <c r="C54" s="14">
        <v>669</v>
      </c>
      <c r="D54" s="14">
        <f>+C54</f>
        <v>669</v>
      </c>
      <c r="E54" s="15" t="s">
        <v>155</v>
      </c>
      <c r="F54" s="68" t="s">
        <v>1825</v>
      </c>
      <c r="G54" s="68" t="str">
        <f>+F54</f>
        <v>บ.สยามแมคโคร จำกัด (มหาชน) 669.- บาท</v>
      </c>
      <c r="H54" s="15" t="s">
        <v>161</v>
      </c>
      <c r="I54" s="67"/>
      <c r="J54" s="92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1826</v>
      </c>
      <c r="C55" s="14">
        <v>250</v>
      </c>
      <c r="D55" s="14">
        <f>+C55</f>
        <v>250</v>
      </c>
      <c r="E55" s="15" t="s">
        <v>155</v>
      </c>
      <c r="F55" s="68" t="s">
        <v>1827</v>
      </c>
      <c r="G55" s="68" t="str">
        <f aca="true" t="shared" si="4" ref="G55:G65">+F55</f>
        <v>เตชะช่องเม็กยางยนต์ 250.- บาท</v>
      </c>
      <c r="H55" s="15" t="s">
        <v>161</v>
      </c>
      <c r="I55" s="67"/>
      <c r="J55" s="92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1828</v>
      </c>
      <c r="C56" s="14">
        <v>210</v>
      </c>
      <c r="D56" s="14">
        <f aca="true" t="shared" si="5" ref="D56:D66">+C56</f>
        <v>210</v>
      </c>
      <c r="E56" s="15" t="s">
        <v>155</v>
      </c>
      <c r="F56" s="68" t="s">
        <v>1829</v>
      </c>
      <c r="G56" s="68" t="str">
        <f t="shared" si="4"/>
        <v>หจก.โชคอารีย์สเตชั่นเนอรี่ 250.- บาท</v>
      </c>
      <c r="H56" s="15" t="s">
        <v>161</v>
      </c>
      <c r="I56" s="67"/>
      <c r="J56" s="92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1826</v>
      </c>
      <c r="C57" s="14">
        <v>550</v>
      </c>
      <c r="D57" s="14">
        <f t="shared" si="5"/>
        <v>550</v>
      </c>
      <c r="E57" s="15" t="s">
        <v>155</v>
      </c>
      <c r="F57" s="71" t="s">
        <v>1830</v>
      </c>
      <c r="G57" s="68" t="str">
        <f t="shared" si="4"/>
        <v>อู่ช่างไต๋  550.- บาท</v>
      </c>
      <c r="H57" s="15" t="s">
        <v>161</v>
      </c>
      <c r="I57" s="67"/>
      <c r="J57" s="92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1831</v>
      </c>
      <c r="C58" s="14">
        <v>100</v>
      </c>
      <c r="D58" s="14">
        <f t="shared" si="5"/>
        <v>100</v>
      </c>
      <c r="E58" s="15" t="s">
        <v>155</v>
      </c>
      <c r="F58" s="68" t="s">
        <v>1832</v>
      </c>
      <c r="G58" s="68" t="str">
        <f t="shared" si="4"/>
        <v>เตชะช่องเม็กยางยนต์ 100.- บาท</v>
      </c>
      <c r="H58" s="15" t="s">
        <v>161</v>
      </c>
      <c r="I58" s="67"/>
      <c r="J58" s="92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1833</v>
      </c>
      <c r="C59" s="14">
        <v>700</v>
      </c>
      <c r="D59" s="14">
        <f t="shared" si="5"/>
        <v>700</v>
      </c>
      <c r="E59" s="15" t="s">
        <v>155</v>
      </c>
      <c r="F59" s="68" t="s">
        <v>1834</v>
      </c>
      <c r="G59" s="68" t="str">
        <f t="shared" si="4"/>
        <v>บ.เจ.ไอ.บี. คอมพิวเตอร์ กรุ๊ป จำกัด  700.- บาท</v>
      </c>
      <c r="H59" s="15" t="s">
        <v>161</v>
      </c>
      <c r="I59" s="67"/>
      <c r="J59" s="92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1835</v>
      </c>
      <c r="C60" s="14">
        <v>1140</v>
      </c>
      <c r="D60" s="14">
        <f t="shared" si="5"/>
        <v>1140</v>
      </c>
      <c r="E60" s="15" t="s">
        <v>155</v>
      </c>
      <c r="F60" s="71" t="s">
        <v>1836</v>
      </c>
      <c r="G60" s="68" t="str">
        <f t="shared" si="4"/>
        <v>น้ำยืนยางพารา สาขา 2 ช่องเม็ก 1,140.- บาท</v>
      </c>
      <c r="H60" s="15" t="s">
        <v>161</v>
      </c>
      <c r="I60" s="67"/>
      <c r="J60" s="92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1835</v>
      </c>
      <c r="C61" s="14">
        <v>180</v>
      </c>
      <c r="D61" s="14">
        <f t="shared" si="5"/>
        <v>180</v>
      </c>
      <c r="E61" s="15" t="s">
        <v>155</v>
      </c>
      <c r="F61" s="71" t="s">
        <v>1837</v>
      </c>
      <c r="G61" s="68" t="str">
        <f t="shared" si="4"/>
        <v>น้ำยืนยางพารา สาขา 2 ช่องเม็ก 180.- บาท</v>
      </c>
      <c r="H61" s="15" t="s">
        <v>161</v>
      </c>
      <c r="I61" s="67"/>
      <c r="J61" s="92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1838</v>
      </c>
      <c r="C62" s="14">
        <v>900</v>
      </c>
      <c r="D62" s="14">
        <f t="shared" si="5"/>
        <v>900</v>
      </c>
      <c r="E62" s="15" t="s">
        <v>155</v>
      </c>
      <c r="F62" s="68" t="s">
        <v>1839</v>
      </c>
      <c r="G62" s="68" t="str">
        <f t="shared" si="4"/>
        <v>ทรายพาณิชย์ 900.- บาท</v>
      </c>
      <c r="H62" s="15" t="s">
        <v>161</v>
      </c>
      <c r="I62" s="67"/>
      <c r="J62" s="92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1840</v>
      </c>
      <c r="C63" s="14">
        <v>250</v>
      </c>
      <c r="D63" s="14">
        <f t="shared" si="5"/>
        <v>250</v>
      </c>
      <c r="E63" s="15" t="s">
        <v>155</v>
      </c>
      <c r="F63" s="68" t="s">
        <v>1841</v>
      </c>
      <c r="G63" s="68" t="str">
        <f t="shared" si="4"/>
        <v>รัตนพรช่องเม็ก 250.- บาท</v>
      </c>
      <c r="H63" s="15" t="s">
        <v>161</v>
      </c>
      <c r="I63" s="67"/>
      <c r="J63" s="92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>
        <f t="shared" si="5"/>
        <v>0</v>
      </c>
      <c r="E64" s="15" t="s">
        <v>155</v>
      </c>
      <c r="F64" s="68">
        <v>0</v>
      </c>
      <c r="G64" s="68">
        <f t="shared" si="4"/>
        <v>0</v>
      </c>
      <c r="H64" s="15" t="s">
        <v>161</v>
      </c>
      <c r="I64" s="67"/>
      <c r="J64" s="92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>
        <f t="shared" si="5"/>
        <v>0</v>
      </c>
      <c r="E65" s="15" t="s">
        <v>155</v>
      </c>
      <c r="F65" s="68"/>
      <c r="G65" s="68">
        <f t="shared" si="4"/>
        <v>0</v>
      </c>
      <c r="H65" s="15" t="s">
        <v>161</v>
      </c>
      <c r="I65" s="67"/>
      <c r="J65" s="92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>
        <f t="shared" si="5"/>
        <v>0</v>
      </c>
      <c r="E66" s="15" t="s">
        <v>155</v>
      </c>
      <c r="F66" s="68"/>
      <c r="G66" s="68"/>
      <c r="H66" s="15" t="s">
        <v>161</v>
      </c>
      <c r="I66" s="67"/>
      <c r="J66" s="92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92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92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92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92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92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92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92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92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4949</v>
      </c>
      <c r="D75" s="14"/>
      <c r="E75" s="13"/>
      <c r="F75" s="15"/>
      <c r="G75" s="13"/>
      <c r="H75" s="15"/>
      <c r="I75" s="13"/>
      <c r="J75" s="92"/>
      <c r="K75" s="45"/>
      <c r="L75" s="16"/>
      <c r="M75" s="16"/>
      <c r="N75" s="16"/>
      <c r="O75" s="16"/>
      <c r="P75" s="16"/>
      <c r="Q75" s="24"/>
    </row>
    <row r="76" spans="1:17" s="25" customFormat="1" ht="19.5" customHeight="1" hidden="1" thickTop="1">
      <c r="A76" s="15"/>
      <c r="B76" s="17"/>
      <c r="C76" s="58"/>
      <c r="D76" s="14"/>
      <c r="E76" s="13"/>
      <c r="F76" s="15"/>
      <c r="G76" s="13"/>
      <c r="H76" s="15"/>
      <c r="I76" s="13"/>
      <c r="J76" s="92"/>
      <c r="L76" s="16"/>
      <c r="M76" s="16"/>
      <c r="N76" s="16"/>
      <c r="O76" s="16"/>
      <c r="P76" s="16"/>
      <c r="Q76" s="24"/>
    </row>
    <row r="77" spans="1:29" s="27" customFormat="1" ht="19.5" customHeight="1" hidden="1">
      <c r="A77" s="28"/>
      <c r="B77" s="29"/>
      <c r="C77" s="10"/>
      <c r="D77" s="60"/>
      <c r="E77" s="30"/>
      <c r="F77" s="28"/>
      <c r="G77" s="30"/>
      <c r="H77" s="28"/>
      <c r="I77" s="30"/>
      <c r="J77" s="92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thickTop="1">
      <c r="A78" s="28"/>
      <c r="B78" s="29"/>
      <c r="C78" s="60">
        <f>+C27+C51+C75</f>
        <v>29682</v>
      </c>
      <c r="D78" s="60"/>
      <c r="E78" s="30"/>
      <c r="F78" s="28"/>
      <c r="G78" s="30"/>
      <c r="H78" s="30"/>
      <c r="I78" s="30"/>
      <c r="J78" s="92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92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31  มกราคม  2562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29682</v>
      </c>
      <c r="D85" s="54"/>
      <c r="E85" s="53"/>
      <c r="F85" s="52"/>
      <c r="G85" s="53"/>
      <c r="H85" s="52"/>
      <c r="I85" s="53"/>
      <c r="J85" s="92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92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1810</v>
      </c>
      <c r="C87" s="14">
        <v>3560</v>
      </c>
      <c r="D87" s="14">
        <v>3560</v>
      </c>
      <c r="E87" s="15" t="s">
        <v>155</v>
      </c>
      <c r="F87" s="71" t="s">
        <v>1813</v>
      </c>
      <c r="G87" s="71" t="str">
        <f>+F87</f>
        <v>อู่ช่างไต๋  3,560.- บาท</v>
      </c>
      <c r="H87" s="15" t="s">
        <v>161</v>
      </c>
      <c r="I87" s="67"/>
      <c r="J87" s="92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1811</v>
      </c>
      <c r="C88" s="14">
        <v>2260</v>
      </c>
      <c r="D88" s="14">
        <v>2260</v>
      </c>
      <c r="E88" s="15" t="s">
        <v>155</v>
      </c>
      <c r="F88" s="71" t="s">
        <v>1812</v>
      </c>
      <c r="G88" s="71" t="str">
        <f>+F88</f>
        <v>น้ำยืนยางพารา สาขา 2 ช่องเม็ก 2,260.- บาท</v>
      </c>
      <c r="H88" s="15" t="s">
        <v>161</v>
      </c>
      <c r="I88" s="67"/>
      <c r="J88" s="92" t="s">
        <v>1819</v>
      </c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1814</v>
      </c>
      <c r="C89" s="26">
        <v>8800</v>
      </c>
      <c r="D89" s="14">
        <v>8800</v>
      </c>
      <c r="E89" s="15" t="s">
        <v>155</v>
      </c>
      <c r="F89" s="68" t="s">
        <v>1815</v>
      </c>
      <c r="G89" s="71" t="str">
        <f aca="true" t="shared" si="6" ref="G89:G102">+F89</f>
        <v>พีเอ็ม ยางยนต์&amp;แบตเตอรี่ 8,800.- บาท</v>
      </c>
      <c r="H89" s="15" t="s">
        <v>161</v>
      </c>
      <c r="I89" s="67"/>
      <c r="J89" s="92" t="s">
        <v>1820</v>
      </c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1811</v>
      </c>
      <c r="C90" s="14">
        <v>1732</v>
      </c>
      <c r="D90" s="14">
        <f>+C90</f>
        <v>1732</v>
      </c>
      <c r="E90" s="15" t="s">
        <v>155</v>
      </c>
      <c r="F90" s="71" t="s">
        <v>1816</v>
      </c>
      <c r="G90" s="71" t="str">
        <f>+F90</f>
        <v>น้ำยืนยางพารา สาขา 2 ช่องเม็ก 1,732.- บาท</v>
      </c>
      <c r="H90" s="15" t="s">
        <v>161</v>
      </c>
      <c r="I90" s="67"/>
      <c r="J90" s="92" t="s">
        <v>1819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1817</v>
      </c>
      <c r="C91" s="14">
        <v>5500</v>
      </c>
      <c r="D91" s="14">
        <f aca="true" t="shared" si="7" ref="D91:D102">+C91</f>
        <v>5500</v>
      </c>
      <c r="E91" s="15" t="s">
        <v>155</v>
      </c>
      <c r="F91" s="71" t="s">
        <v>1821</v>
      </c>
      <c r="G91" s="71" t="str">
        <f t="shared" si="6"/>
        <v>หจก.ต้น สเกล แอนด์ เอ็นจิเนียริ่ง 5,500.- บาท</v>
      </c>
      <c r="H91" s="15" t="s">
        <v>161</v>
      </c>
      <c r="I91" s="67"/>
      <c r="J91" s="92" t="s">
        <v>1818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1822</v>
      </c>
      <c r="C92" s="14">
        <v>810</v>
      </c>
      <c r="D92" s="14">
        <f t="shared" si="7"/>
        <v>810</v>
      </c>
      <c r="E92" s="15" t="s">
        <v>155</v>
      </c>
      <c r="F92" s="71" t="s">
        <v>1823</v>
      </c>
      <c r="G92" s="71" t="str">
        <f t="shared" si="6"/>
        <v>อู่ช่างไต๋  810.- บาท</v>
      </c>
      <c r="H92" s="15" t="s">
        <v>161</v>
      </c>
      <c r="I92" s="67"/>
      <c r="J92" s="93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>
        <f t="shared" si="7"/>
        <v>0</v>
      </c>
      <c r="E93" s="15" t="s">
        <v>155</v>
      </c>
      <c r="F93" s="68"/>
      <c r="G93" s="71">
        <f t="shared" si="6"/>
        <v>0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>
        <f t="shared" si="7"/>
        <v>0</v>
      </c>
      <c r="E94" s="15" t="s">
        <v>155</v>
      </c>
      <c r="F94" s="68"/>
      <c r="G94" s="71">
        <f t="shared" si="6"/>
        <v>0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>
        <f t="shared" si="7"/>
        <v>0</v>
      </c>
      <c r="E95" s="15" t="s">
        <v>155</v>
      </c>
      <c r="F95" s="68"/>
      <c r="G95" s="71">
        <f t="shared" si="6"/>
        <v>0</v>
      </c>
      <c r="H95" s="15" t="s">
        <v>161</v>
      </c>
      <c r="I95" s="15"/>
      <c r="J95" s="92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>
        <f t="shared" si="7"/>
        <v>0</v>
      </c>
      <c r="E96" s="15" t="s">
        <v>155</v>
      </c>
      <c r="F96" s="68"/>
      <c r="G96" s="71">
        <f t="shared" si="6"/>
        <v>0</v>
      </c>
      <c r="H96" s="15" t="s">
        <v>161</v>
      </c>
      <c r="I96" s="15"/>
      <c r="J96" s="92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>
        <f t="shared" si="7"/>
        <v>0</v>
      </c>
      <c r="E97" s="15" t="s">
        <v>155</v>
      </c>
      <c r="F97" s="68"/>
      <c r="G97" s="71">
        <f t="shared" si="6"/>
        <v>0</v>
      </c>
      <c r="H97" s="15" t="s">
        <v>161</v>
      </c>
      <c r="I97" s="15"/>
      <c r="J97" s="92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>
        <f t="shared" si="7"/>
        <v>0</v>
      </c>
      <c r="E98" s="15" t="s">
        <v>155</v>
      </c>
      <c r="F98" s="68"/>
      <c r="G98" s="71">
        <f t="shared" si="6"/>
        <v>0</v>
      </c>
      <c r="H98" s="15" t="s">
        <v>161</v>
      </c>
      <c r="I98" s="15"/>
      <c r="J98" s="92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>
        <f t="shared" si="7"/>
        <v>0</v>
      </c>
      <c r="E99" s="15" t="s">
        <v>155</v>
      </c>
      <c r="F99" s="68"/>
      <c r="G99" s="71">
        <f t="shared" si="6"/>
        <v>0</v>
      </c>
      <c r="H99" s="15" t="s">
        <v>161</v>
      </c>
      <c r="I99" s="15"/>
      <c r="J99" s="92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>
        <f t="shared" si="7"/>
        <v>0</v>
      </c>
      <c r="E100" s="15" t="s">
        <v>155</v>
      </c>
      <c r="F100" s="68"/>
      <c r="G100" s="71">
        <f t="shared" si="6"/>
        <v>0</v>
      </c>
      <c r="H100" s="15" t="s">
        <v>161</v>
      </c>
      <c r="I100" s="15"/>
      <c r="J100" s="92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>
        <f t="shared" si="7"/>
        <v>0</v>
      </c>
      <c r="E101" s="15" t="s">
        <v>155</v>
      </c>
      <c r="F101" s="68"/>
      <c r="G101" s="71">
        <f t="shared" si="6"/>
        <v>0</v>
      </c>
      <c r="H101" s="15" t="s">
        <v>161</v>
      </c>
      <c r="I101" s="15"/>
      <c r="J101" s="92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>
        <f t="shared" si="7"/>
        <v>0</v>
      </c>
      <c r="E102" s="15" t="s">
        <v>155</v>
      </c>
      <c r="F102" s="68"/>
      <c r="G102" s="71">
        <f t="shared" si="6"/>
        <v>0</v>
      </c>
      <c r="H102" s="15" t="s">
        <v>161</v>
      </c>
      <c r="I102" s="15"/>
      <c r="J102" s="92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22662</v>
      </c>
      <c r="D103" s="14"/>
      <c r="E103" s="13"/>
      <c r="F103" s="15"/>
      <c r="G103" s="71"/>
      <c r="H103" s="15"/>
      <c r="I103" s="15"/>
      <c r="J103" s="92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92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92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1854</v>
      </c>
      <c r="C106" s="14">
        <v>780</v>
      </c>
      <c r="D106" s="14">
        <f>+C106</f>
        <v>780</v>
      </c>
      <c r="E106" s="15" t="s">
        <v>155</v>
      </c>
      <c r="F106" s="68" t="s">
        <v>1872</v>
      </c>
      <c r="G106" s="68" t="str">
        <f>+F106</f>
        <v>บ.ดูโฮมจำกัด มหาชน 780.- บาท</v>
      </c>
      <c r="H106" s="15" t="s">
        <v>161</v>
      </c>
      <c r="I106" s="67"/>
      <c r="J106" s="92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1856</v>
      </c>
      <c r="C107" s="14">
        <v>2350</v>
      </c>
      <c r="D107" s="14">
        <f>+C107</f>
        <v>2350</v>
      </c>
      <c r="E107" s="15" t="s">
        <v>155</v>
      </c>
      <c r="F107" s="68" t="s">
        <v>1855</v>
      </c>
      <c r="G107" s="68" t="str">
        <f aca="true" t="shared" si="8" ref="G107:G116">+F107</f>
        <v>รวมกิจอะไหล่ 2,350.- บาท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1857</v>
      </c>
      <c r="C108" s="14">
        <v>1250</v>
      </c>
      <c r="D108" s="14">
        <f aca="true" t="shared" si="9" ref="D108:D116">+C108</f>
        <v>1250</v>
      </c>
      <c r="E108" s="15" t="s">
        <v>155</v>
      </c>
      <c r="F108" s="68" t="s">
        <v>1858</v>
      </c>
      <c r="G108" s="68" t="str">
        <f t="shared" si="8"/>
        <v>รวมกิจอะไหล่ 1,250.- บาท</v>
      </c>
      <c r="H108" s="15" t="s">
        <v>161</v>
      </c>
      <c r="I108" s="67"/>
      <c r="J108" s="92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1859</v>
      </c>
      <c r="C109" s="14">
        <v>700</v>
      </c>
      <c r="D109" s="14">
        <f t="shared" si="9"/>
        <v>700</v>
      </c>
      <c r="E109" s="15" t="s">
        <v>155</v>
      </c>
      <c r="F109" s="13" t="s">
        <v>1860</v>
      </c>
      <c r="G109" s="68" t="str">
        <f>+F109</f>
        <v>นทีพาณิชย์  700.- บาท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1861</v>
      </c>
      <c r="C110" s="14">
        <v>6145</v>
      </c>
      <c r="D110" s="14">
        <f t="shared" si="9"/>
        <v>6145</v>
      </c>
      <c r="E110" s="15" t="s">
        <v>155</v>
      </c>
      <c r="F110" s="68" t="s">
        <v>1862</v>
      </c>
      <c r="G110" s="68" t="str">
        <f t="shared" si="8"/>
        <v>รวมกิจอะไหล่ 6,145.- บาท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1856</v>
      </c>
      <c r="C111" s="14">
        <v>5590</v>
      </c>
      <c r="D111" s="14">
        <f t="shared" si="9"/>
        <v>5590</v>
      </c>
      <c r="E111" s="15" t="s">
        <v>155</v>
      </c>
      <c r="F111" s="68" t="s">
        <v>1863</v>
      </c>
      <c r="G111" s="68" t="str">
        <f t="shared" si="8"/>
        <v>เพาเวอร์ทูล ตระการ  5,590.- บาท</v>
      </c>
      <c r="H111" s="15" t="s">
        <v>161</v>
      </c>
      <c r="I111" s="67"/>
      <c r="J111" s="92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1864</v>
      </c>
      <c r="C112" s="14">
        <v>481.5</v>
      </c>
      <c r="D112" s="14">
        <f t="shared" si="9"/>
        <v>481.5</v>
      </c>
      <c r="E112" s="15" t="s">
        <v>155</v>
      </c>
      <c r="F112" s="68" t="s">
        <v>1865</v>
      </c>
      <c r="G112" s="68" t="str">
        <f t="shared" si="8"/>
        <v>หจก.ต.อะไหล่อุบล สาขาแจ้งสนิท  481.50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1868</v>
      </c>
      <c r="C113" s="14">
        <v>250</v>
      </c>
      <c r="D113" s="14">
        <f t="shared" si="9"/>
        <v>250</v>
      </c>
      <c r="E113" s="15" t="s">
        <v>155</v>
      </c>
      <c r="F113" s="68" t="s">
        <v>1866</v>
      </c>
      <c r="G113" s="68" t="str">
        <f t="shared" si="8"/>
        <v>นิรันดร์ยนต์ 2  250.- บาท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1867</v>
      </c>
      <c r="C114" s="14">
        <v>100</v>
      </c>
      <c r="D114" s="14">
        <f t="shared" si="9"/>
        <v>100</v>
      </c>
      <c r="E114" s="15" t="s">
        <v>155</v>
      </c>
      <c r="F114" s="68" t="s">
        <v>1869</v>
      </c>
      <c r="G114" s="68" t="str">
        <f t="shared" si="8"/>
        <v>ร้าน ท.อุบลยางไทย 100.- บาท</v>
      </c>
      <c r="H114" s="15" t="s">
        <v>161</v>
      </c>
      <c r="I114" s="67"/>
      <c r="J114" s="92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1870</v>
      </c>
      <c r="C115" s="14">
        <v>229</v>
      </c>
      <c r="D115" s="14">
        <f t="shared" si="9"/>
        <v>229</v>
      </c>
      <c r="E115" s="15" t="s">
        <v>155</v>
      </c>
      <c r="F115" s="68" t="s">
        <v>1871</v>
      </c>
      <c r="G115" s="68" t="str">
        <f t="shared" si="8"/>
        <v>บ.ดูโฮมจำกัด มหาชน 229.-บาท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1873</v>
      </c>
      <c r="C116" s="14">
        <v>135</v>
      </c>
      <c r="D116" s="14">
        <f t="shared" si="9"/>
        <v>135</v>
      </c>
      <c r="E116" s="15" t="s">
        <v>155</v>
      </c>
      <c r="F116" s="68" t="s">
        <v>1874</v>
      </c>
      <c r="G116" s="68" t="str">
        <f t="shared" si="8"/>
        <v>นทีพาณิชย์ 1353- บาท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92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92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92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92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92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92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92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92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92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92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92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92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92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92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92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92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92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92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92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92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92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92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18010.5</v>
      </c>
      <c r="D151" s="14"/>
      <c r="E151" s="13"/>
      <c r="F151" s="15"/>
      <c r="G151" s="13"/>
      <c r="H151" s="15"/>
      <c r="I151" s="13"/>
      <c r="J151" s="92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92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76">
        <v>6</v>
      </c>
      <c r="B153" s="169" t="s">
        <v>24</v>
      </c>
      <c r="C153" s="170"/>
      <c r="D153" s="170"/>
      <c r="E153" s="170"/>
      <c r="F153" s="170"/>
      <c r="G153" s="170"/>
      <c r="H153" s="170"/>
      <c r="I153" s="171"/>
      <c r="J153" s="92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1516</v>
      </c>
      <c r="C154" s="14">
        <f>3200+1400</f>
        <v>4600</v>
      </c>
      <c r="D154" s="14">
        <f>+C154</f>
        <v>4600</v>
      </c>
      <c r="E154" s="15" t="s">
        <v>155</v>
      </c>
      <c r="F154" s="68" t="s">
        <v>1888</v>
      </c>
      <c r="G154" s="68" t="str">
        <f>+F154</f>
        <v>ร้านพลใสการไฟฟ้า 4,600.-บาท</v>
      </c>
      <c r="H154" s="15" t="s">
        <v>161</v>
      </c>
      <c r="I154" s="67"/>
      <c r="J154" s="92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1886</v>
      </c>
      <c r="C155" s="14">
        <v>3500</v>
      </c>
      <c r="D155" s="14">
        <f aca="true" t="shared" si="10" ref="D155:D168">+C155</f>
        <v>3500</v>
      </c>
      <c r="E155" s="15" t="s">
        <v>155</v>
      </c>
      <c r="F155" s="68" t="s">
        <v>1887</v>
      </c>
      <c r="G155" s="68" t="str">
        <f>+F155</f>
        <v>ร้านทองพูลทรัพย์ 3,500.- บาท</v>
      </c>
      <c r="H155" s="15" t="s">
        <v>161</v>
      </c>
      <c r="I155" s="67"/>
      <c r="J155" s="92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1889</v>
      </c>
      <c r="C156" s="14">
        <v>4000</v>
      </c>
      <c r="D156" s="14">
        <f t="shared" si="10"/>
        <v>4000</v>
      </c>
      <c r="E156" s="15" t="s">
        <v>155</v>
      </c>
      <c r="F156" s="68" t="s">
        <v>1890</v>
      </c>
      <c r="G156" s="68" t="str">
        <f aca="true" t="shared" si="11" ref="G156:G167">+F156</f>
        <v>โกบะ 4,000.-บาท</v>
      </c>
      <c r="H156" s="15" t="s">
        <v>161</v>
      </c>
      <c r="I156" s="67"/>
      <c r="J156" s="92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>
        <f t="shared" si="10"/>
        <v>0</v>
      </c>
      <c r="E157" s="15" t="s">
        <v>155</v>
      </c>
      <c r="F157" s="68"/>
      <c r="G157" s="68">
        <f t="shared" si="11"/>
        <v>0</v>
      </c>
      <c r="H157" s="15" t="s">
        <v>161</v>
      </c>
      <c r="I157" s="67"/>
      <c r="J157" s="92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>
        <f t="shared" si="10"/>
        <v>0</v>
      </c>
      <c r="E158" s="15" t="s">
        <v>155</v>
      </c>
      <c r="F158" s="68"/>
      <c r="G158" s="68">
        <f t="shared" si="11"/>
        <v>0</v>
      </c>
      <c r="H158" s="15" t="s">
        <v>161</v>
      </c>
      <c r="I158" s="67"/>
      <c r="J158" s="92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>
        <f t="shared" si="10"/>
        <v>0</v>
      </c>
      <c r="E159" s="15" t="s">
        <v>155</v>
      </c>
      <c r="F159" s="68"/>
      <c r="G159" s="68">
        <f t="shared" si="11"/>
        <v>0</v>
      </c>
      <c r="H159" s="15" t="s">
        <v>161</v>
      </c>
      <c r="I159" s="67"/>
      <c r="J159" s="92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>
        <f t="shared" si="10"/>
        <v>0</v>
      </c>
      <c r="E160" s="15" t="s">
        <v>155</v>
      </c>
      <c r="F160" s="13"/>
      <c r="G160" s="68">
        <f t="shared" si="11"/>
        <v>0</v>
      </c>
      <c r="H160" s="15" t="s">
        <v>161</v>
      </c>
      <c r="I160" s="67"/>
      <c r="J160" s="92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>
        <f t="shared" si="10"/>
        <v>0</v>
      </c>
      <c r="E161" s="15" t="s">
        <v>155</v>
      </c>
      <c r="F161" s="68"/>
      <c r="G161" s="68">
        <f t="shared" si="11"/>
        <v>0</v>
      </c>
      <c r="H161" s="15" t="s">
        <v>161</v>
      </c>
      <c r="I161" s="67"/>
      <c r="J161" s="92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>
        <f t="shared" si="10"/>
        <v>0</v>
      </c>
      <c r="E162" s="15" t="s">
        <v>155</v>
      </c>
      <c r="F162" s="68"/>
      <c r="G162" s="68">
        <f t="shared" si="11"/>
        <v>0</v>
      </c>
      <c r="H162" s="15" t="s">
        <v>161</v>
      </c>
      <c r="I162" s="67"/>
      <c r="J162" s="92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>
        <f t="shared" si="10"/>
        <v>0</v>
      </c>
      <c r="E163" s="15" t="s">
        <v>155</v>
      </c>
      <c r="F163" s="68"/>
      <c r="G163" s="68">
        <f t="shared" si="11"/>
        <v>0</v>
      </c>
      <c r="H163" s="15" t="s">
        <v>161</v>
      </c>
      <c r="I163" s="15"/>
      <c r="J163" s="92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>
        <f t="shared" si="10"/>
        <v>0</v>
      </c>
      <c r="E164" s="15" t="s">
        <v>155</v>
      </c>
      <c r="F164" s="68"/>
      <c r="G164" s="68">
        <f t="shared" si="11"/>
        <v>0</v>
      </c>
      <c r="H164" s="15" t="s">
        <v>161</v>
      </c>
      <c r="I164" s="15"/>
      <c r="J164" s="92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>
        <f t="shared" si="10"/>
        <v>0</v>
      </c>
      <c r="E165" s="15" t="s">
        <v>155</v>
      </c>
      <c r="F165" s="68"/>
      <c r="G165" s="68">
        <f t="shared" si="11"/>
        <v>0</v>
      </c>
      <c r="H165" s="15" t="s">
        <v>161</v>
      </c>
      <c r="I165" s="15"/>
      <c r="J165" s="92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>
        <f t="shared" si="10"/>
        <v>0</v>
      </c>
      <c r="E166" s="15" t="s">
        <v>155</v>
      </c>
      <c r="F166" s="68"/>
      <c r="G166" s="68">
        <f t="shared" si="11"/>
        <v>0</v>
      </c>
      <c r="H166" s="15" t="s">
        <v>161</v>
      </c>
      <c r="I166" s="15"/>
      <c r="J166" s="92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>
        <f t="shared" si="10"/>
        <v>0</v>
      </c>
      <c r="E167" s="15" t="s">
        <v>155</v>
      </c>
      <c r="F167" s="68"/>
      <c r="G167" s="68">
        <f t="shared" si="11"/>
        <v>0</v>
      </c>
      <c r="H167" s="15" t="s">
        <v>161</v>
      </c>
      <c r="I167" s="15"/>
      <c r="J167" s="92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>
        <f t="shared" si="10"/>
        <v>0</v>
      </c>
      <c r="E168" s="15"/>
      <c r="F168" s="68"/>
      <c r="G168" s="68"/>
      <c r="H168" s="15" t="s">
        <v>161</v>
      </c>
      <c r="I168" s="15"/>
      <c r="J168" s="92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12100</v>
      </c>
      <c r="D169" s="14"/>
      <c r="E169" s="13"/>
      <c r="F169" s="15"/>
      <c r="G169" s="13"/>
      <c r="H169" s="15"/>
      <c r="I169" s="13"/>
      <c r="J169" s="92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92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69" t="s">
        <v>25</v>
      </c>
      <c r="C171" s="170"/>
      <c r="D171" s="170"/>
      <c r="E171" s="170"/>
      <c r="F171" s="170"/>
      <c r="G171" s="170"/>
      <c r="H171" s="170"/>
      <c r="I171" s="171"/>
      <c r="J171" s="92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1875</v>
      </c>
      <c r="C172" s="14">
        <v>250</v>
      </c>
      <c r="D172" s="14">
        <f>+C172</f>
        <v>250</v>
      </c>
      <c r="E172" s="15" t="s">
        <v>155</v>
      </c>
      <c r="F172" s="68" t="s">
        <v>1876</v>
      </c>
      <c r="G172" s="68" t="str">
        <f>+F172</f>
        <v>อู่ช่างเล็ก 250.- บาท</v>
      </c>
      <c r="H172" s="15" t="s">
        <v>161</v>
      </c>
      <c r="I172" s="67"/>
      <c r="J172" s="92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hidden="1">
      <c r="A173" s="15"/>
      <c r="B173" s="13"/>
      <c r="C173" s="14"/>
      <c r="D173" s="14"/>
      <c r="E173" s="15" t="s">
        <v>155</v>
      </c>
      <c r="F173" s="68"/>
      <c r="G173" s="68"/>
      <c r="H173" s="15" t="s">
        <v>161</v>
      </c>
      <c r="I173" s="67"/>
      <c r="J173" s="92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hidden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67"/>
      <c r="J174" s="92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hidden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67"/>
      <c r="J175" s="92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hidden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67"/>
      <c r="J176" s="92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 hidden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67"/>
      <c r="J177" s="92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 hidden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67"/>
      <c r="J178" s="92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 hidden="1">
      <c r="A179" s="15"/>
      <c r="B179" s="13"/>
      <c r="C179" s="14"/>
      <c r="D179" s="14"/>
      <c r="E179" s="15" t="s">
        <v>155</v>
      </c>
      <c r="F179" s="68"/>
      <c r="G179" s="68"/>
      <c r="H179" s="15" t="s">
        <v>161</v>
      </c>
      <c r="I179" s="67"/>
      <c r="J179" s="92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 hidden="1">
      <c r="A180" s="15"/>
      <c r="B180" s="13"/>
      <c r="C180" s="14"/>
      <c r="D180" s="14"/>
      <c r="E180" s="15" t="s">
        <v>155</v>
      </c>
      <c r="F180" s="68"/>
      <c r="G180" s="68"/>
      <c r="H180" s="15" t="s">
        <v>161</v>
      </c>
      <c r="I180" s="67"/>
      <c r="J180" s="92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 hidden="1">
      <c r="A181" s="15"/>
      <c r="B181" s="13"/>
      <c r="C181" s="14"/>
      <c r="D181" s="14"/>
      <c r="E181" s="15" t="s">
        <v>155</v>
      </c>
      <c r="F181" s="68"/>
      <c r="G181" s="68"/>
      <c r="H181" s="15" t="s">
        <v>161</v>
      </c>
      <c r="I181" s="67"/>
      <c r="J181" s="92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92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92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92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92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92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92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92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92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92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92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92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92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92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92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92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92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92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92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250</v>
      </c>
      <c r="D200" s="14"/>
      <c r="E200" s="15"/>
      <c r="F200" s="68"/>
      <c r="G200" s="68"/>
      <c r="H200" s="15"/>
      <c r="I200" s="15"/>
      <c r="J200" s="92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92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92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82704.5</v>
      </c>
      <c r="D203" s="21"/>
      <c r="E203" s="37"/>
      <c r="F203" s="35"/>
      <c r="G203" s="37"/>
      <c r="H203" s="37"/>
      <c r="I203" s="37"/>
      <c r="J203" s="92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92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53:I153"/>
    <mergeCell ref="B171:I171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I18" sqref="I18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1767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1198</v>
      </c>
      <c r="C7" s="14">
        <v>20700</v>
      </c>
      <c r="D7" s="22">
        <v>20700</v>
      </c>
      <c r="E7" s="15" t="s">
        <v>155</v>
      </c>
      <c r="F7" s="68" t="s">
        <v>1776</v>
      </c>
      <c r="G7" s="68" t="s">
        <v>1777</v>
      </c>
      <c r="H7" s="15" t="s">
        <v>161</v>
      </c>
      <c r="I7" s="67" t="s">
        <v>1775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750</v>
      </c>
      <c r="D8" s="14">
        <v>750</v>
      </c>
      <c r="E8" s="15" t="s">
        <v>155</v>
      </c>
      <c r="F8" s="68" t="s">
        <v>1778</v>
      </c>
      <c r="G8" s="68" t="s">
        <v>1779</v>
      </c>
      <c r="H8" s="15" t="s">
        <v>161</v>
      </c>
      <c r="I8" s="67" t="s">
        <v>1770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781</v>
      </c>
      <c r="C9" s="14">
        <v>400</v>
      </c>
      <c r="D9" s="14">
        <v>400</v>
      </c>
      <c r="E9" s="15" t="s">
        <v>155</v>
      </c>
      <c r="F9" s="68" t="s">
        <v>1780</v>
      </c>
      <c r="G9" s="68" t="s">
        <v>1781</v>
      </c>
      <c r="H9" s="15" t="s">
        <v>161</v>
      </c>
      <c r="I9" s="67" t="s">
        <v>1782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1268</v>
      </c>
      <c r="C10" s="88">
        <v>695</v>
      </c>
      <c r="D10" s="88">
        <v>695</v>
      </c>
      <c r="E10" s="89" t="s">
        <v>155</v>
      </c>
      <c r="F10" s="68" t="s">
        <v>1783</v>
      </c>
      <c r="G10" s="68" t="s">
        <v>1784</v>
      </c>
      <c r="H10" s="89" t="s">
        <v>161</v>
      </c>
      <c r="I10" s="90" t="s">
        <v>1782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1494</v>
      </c>
      <c r="C11" s="14">
        <v>2110</v>
      </c>
      <c r="D11" s="22">
        <v>2110</v>
      </c>
      <c r="E11" s="15" t="s">
        <v>155</v>
      </c>
      <c r="F11" s="68" t="s">
        <v>1785</v>
      </c>
      <c r="G11" s="68" t="s">
        <v>1786</v>
      </c>
      <c r="H11" s="89" t="s">
        <v>161</v>
      </c>
      <c r="I11" s="90" t="s">
        <v>1787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1198</v>
      </c>
      <c r="C12" s="14">
        <v>160</v>
      </c>
      <c r="D12" s="14">
        <v>160</v>
      </c>
      <c r="E12" s="15" t="s">
        <v>155</v>
      </c>
      <c r="F12" s="68" t="s">
        <v>1794</v>
      </c>
      <c r="G12" s="68" t="s">
        <v>1795</v>
      </c>
      <c r="H12" s="15" t="s">
        <v>161</v>
      </c>
      <c r="I12" s="67" t="s">
        <v>1796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1272</v>
      </c>
      <c r="C13" s="14">
        <v>8500</v>
      </c>
      <c r="D13" s="14">
        <v>8500</v>
      </c>
      <c r="E13" s="15" t="s">
        <v>155</v>
      </c>
      <c r="F13" s="68" t="s">
        <v>1797</v>
      </c>
      <c r="G13" s="68" t="s">
        <v>1798</v>
      </c>
      <c r="H13" s="15" t="s">
        <v>161</v>
      </c>
      <c r="I13" s="67" t="s">
        <v>1787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1198</v>
      </c>
      <c r="C14" s="14">
        <v>80</v>
      </c>
      <c r="D14" s="14">
        <v>80</v>
      </c>
      <c r="E14" s="15" t="s">
        <v>155</v>
      </c>
      <c r="F14" s="68" t="s">
        <v>1799</v>
      </c>
      <c r="G14" s="68" t="s">
        <v>1800</v>
      </c>
      <c r="H14" s="15" t="s">
        <v>161</v>
      </c>
      <c r="I14" s="67" t="s">
        <v>1801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33</v>
      </c>
      <c r="C15" s="14">
        <v>400</v>
      </c>
      <c r="D15" s="22">
        <v>400</v>
      </c>
      <c r="E15" s="15" t="s">
        <v>155</v>
      </c>
      <c r="F15" s="68" t="s">
        <v>1802</v>
      </c>
      <c r="G15" s="68" t="s">
        <v>1803</v>
      </c>
      <c r="H15" s="15" t="s">
        <v>161</v>
      </c>
      <c r="I15" s="67" t="s">
        <v>1770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996</v>
      </c>
      <c r="C16" s="14">
        <v>285</v>
      </c>
      <c r="D16" s="14">
        <v>285</v>
      </c>
      <c r="E16" s="15" t="s">
        <v>155</v>
      </c>
      <c r="F16" s="68" t="s">
        <v>1804</v>
      </c>
      <c r="G16" s="68" t="s">
        <v>1805</v>
      </c>
      <c r="H16" s="15" t="s">
        <v>161</v>
      </c>
      <c r="I16" s="67" t="s">
        <v>1806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33</v>
      </c>
      <c r="C17" s="14">
        <v>680</v>
      </c>
      <c r="D17" s="14">
        <v>680</v>
      </c>
      <c r="E17" s="15" t="s">
        <v>155</v>
      </c>
      <c r="F17" s="68" t="s">
        <v>1807</v>
      </c>
      <c r="G17" s="68" t="s">
        <v>1808</v>
      </c>
      <c r="H17" s="15" t="s">
        <v>161</v>
      </c>
      <c r="I17" s="67" t="s">
        <v>1806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34760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/>
      <c r="C30" s="14"/>
      <c r="D30" s="14"/>
      <c r="E30" s="15" t="s">
        <v>155</v>
      </c>
      <c r="F30" s="68"/>
      <c r="G30" s="68"/>
      <c r="H30" s="15" t="s">
        <v>161</v>
      </c>
      <c r="I30" s="67"/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/>
      <c r="C54" s="14"/>
      <c r="D54" s="14"/>
      <c r="E54" s="15" t="s">
        <v>155</v>
      </c>
      <c r="F54" s="68"/>
      <c r="G54" s="68"/>
      <c r="H54" s="15" t="s">
        <v>161</v>
      </c>
      <c r="I54" s="67"/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/>
      <c r="C55" s="14"/>
      <c r="D55" s="14"/>
      <c r="E55" s="15" t="s">
        <v>155</v>
      </c>
      <c r="F55" s="68"/>
      <c r="G55" s="68"/>
      <c r="H55" s="15" t="s">
        <v>161</v>
      </c>
      <c r="I55" s="67"/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/>
      <c r="C56" s="14"/>
      <c r="D56" s="14"/>
      <c r="E56" s="15" t="s">
        <v>155</v>
      </c>
      <c r="F56" s="68"/>
      <c r="G56" s="68"/>
      <c r="H56" s="15" t="s">
        <v>161</v>
      </c>
      <c r="I56" s="67"/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/>
      <c r="C57" s="14"/>
      <c r="D57" s="14"/>
      <c r="E57" s="15" t="s">
        <v>155</v>
      </c>
      <c r="F57" s="68"/>
      <c r="G57" s="68"/>
      <c r="H57" s="15" t="s">
        <v>161</v>
      </c>
      <c r="I57" s="67"/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/>
      <c r="C58" s="14"/>
      <c r="D58" s="14"/>
      <c r="E58" s="15" t="s">
        <v>155</v>
      </c>
      <c r="F58" s="71"/>
      <c r="G58" s="71"/>
      <c r="H58" s="15" t="s">
        <v>161</v>
      </c>
      <c r="I58" s="67"/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/>
      <c r="C59" s="14"/>
      <c r="D59" s="14"/>
      <c r="E59" s="15" t="s">
        <v>155</v>
      </c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/>
      <c r="C60" s="14"/>
      <c r="D60" s="14"/>
      <c r="E60" s="15" t="s">
        <v>155</v>
      </c>
      <c r="F60" s="68"/>
      <c r="G60" s="68"/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/>
      <c r="C61" s="14"/>
      <c r="D61" s="14"/>
      <c r="E61" s="15" t="s">
        <v>155</v>
      </c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/>
      <c r="C62" s="14"/>
      <c r="D62" s="14"/>
      <c r="E62" s="15" t="s">
        <v>155</v>
      </c>
      <c r="F62" s="68"/>
      <c r="G62" s="68"/>
      <c r="H62" s="15" t="s">
        <v>161</v>
      </c>
      <c r="I62" s="67"/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/>
      <c r="C63" s="14"/>
      <c r="D63" s="14"/>
      <c r="E63" s="15" t="s">
        <v>155</v>
      </c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/>
      <c r="C64" s="14"/>
      <c r="D64" s="14"/>
      <c r="E64" s="15" t="s">
        <v>155</v>
      </c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/>
      <c r="C66" s="14"/>
      <c r="D66" s="14"/>
      <c r="E66" s="15" t="s">
        <v>155</v>
      </c>
      <c r="F66" s="68"/>
      <c r="G66" s="68"/>
      <c r="H66" s="15" t="s">
        <v>161</v>
      </c>
      <c r="I66" s="67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0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34760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30   ธันวาคม 2561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34760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/>
      <c r="C87" s="14"/>
      <c r="D87" s="14"/>
      <c r="E87" s="15" t="s">
        <v>155</v>
      </c>
      <c r="F87" s="71"/>
      <c r="G87" s="71"/>
      <c r="H87" s="15" t="s">
        <v>161</v>
      </c>
      <c r="I87" s="67"/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/>
      <c r="C88" s="14"/>
      <c r="D88" s="14"/>
      <c r="E88" s="15" t="s">
        <v>155</v>
      </c>
      <c r="F88" s="71"/>
      <c r="G88" s="71"/>
      <c r="H88" s="15" t="s">
        <v>161</v>
      </c>
      <c r="I88" s="67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/>
      <c r="C89" s="26"/>
      <c r="D89" s="14"/>
      <c r="E89" s="15" t="s">
        <v>155</v>
      </c>
      <c r="F89" s="68"/>
      <c r="G89" s="68"/>
      <c r="H89" s="15" t="s">
        <v>161</v>
      </c>
      <c r="I89" s="67"/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/>
      <c r="C90" s="14"/>
      <c r="D90" s="14"/>
      <c r="E90" s="15" t="s">
        <v>155</v>
      </c>
      <c r="F90" s="68"/>
      <c r="G90" s="68"/>
      <c r="H90" s="15" t="s">
        <v>161</v>
      </c>
      <c r="I90" s="67"/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/>
      <c r="C91" s="14"/>
      <c r="D91" s="14"/>
      <c r="E91" s="15" t="s">
        <v>155</v>
      </c>
      <c r="F91" s="71"/>
      <c r="G91" s="71"/>
      <c r="H91" s="15" t="s">
        <v>161</v>
      </c>
      <c r="I91" s="67"/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/>
      <c r="C92" s="14"/>
      <c r="D92" s="14"/>
      <c r="E92" s="15" t="s">
        <v>155</v>
      </c>
      <c r="F92" s="68"/>
      <c r="G92" s="68"/>
      <c r="H92" s="15" t="s">
        <v>161</v>
      </c>
      <c r="I92" s="67"/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1513</v>
      </c>
      <c r="C106" s="14">
        <v>1330</v>
      </c>
      <c r="D106" s="14">
        <v>1330</v>
      </c>
      <c r="E106" s="15" t="s">
        <v>155</v>
      </c>
      <c r="F106" s="68" t="s">
        <v>1788</v>
      </c>
      <c r="G106" s="68" t="s">
        <v>1789</v>
      </c>
      <c r="H106" s="15" t="s">
        <v>161</v>
      </c>
      <c r="I106" s="67" t="s">
        <v>1790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210</v>
      </c>
      <c r="D107" s="14">
        <v>210</v>
      </c>
      <c r="E107" s="15" t="s">
        <v>155</v>
      </c>
      <c r="F107" s="68" t="s">
        <v>1791</v>
      </c>
      <c r="G107" s="68" t="s">
        <v>1792</v>
      </c>
      <c r="H107" s="15" t="s">
        <v>161</v>
      </c>
      <c r="I107" s="67" t="s">
        <v>1793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650</v>
      </c>
      <c r="C108" s="14">
        <v>600</v>
      </c>
      <c r="D108" s="14">
        <v>600</v>
      </c>
      <c r="E108" s="15" t="s">
        <v>155</v>
      </c>
      <c r="F108" s="68" t="s">
        <v>1439</v>
      </c>
      <c r="G108" s="68" t="s">
        <v>1451</v>
      </c>
      <c r="H108" s="15" t="s">
        <v>161</v>
      </c>
      <c r="I108" s="67" t="s">
        <v>1790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/>
      <c r="C109" s="14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/>
      <c r="C110" s="14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/>
      <c r="C111" s="14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/>
      <c r="C112" s="14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/>
      <c r="C113" s="14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/>
      <c r="C114" s="14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/>
      <c r="C115" s="14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2140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69" t="s">
        <v>24</v>
      </c>
      <c r="C153" s="170"/>
      <c r="D153" s="170"/>
      <c r="E153" s="170"/>
      <c r="F153" s="170"/>
      <c r="G153" s="170"/>
      <c r="H153" s="170"/>
      <c r="I153" s="171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581</v>
      </c>
      <c r="C154" s="14">
        <v>1058</v>
      </c>
      <c r="D154" s="14">
        <v>1058</v>
      </c>
      <c r="E154" s="15" t="s">
        <v>155</v>
      </c>
      <c r="F154" s="68" t="s">
        <v>1768</v>
      </c>
      <c r="G154" s="68" t="s">
        <v>1769</v>
      </c>
      <c r="H154" s="15" t="s">
        <v>161</v>
      </c>
      <c r="I154" s="67" t="s">
        <v>1770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781</v>
      </c>
      <c r="C155" s="14">
        <v>224</v>
      </c>
      <c r="D155" s="14">
        <v>224</v>
      </c>
      <c r="E155" s="15" t="s">
        <v>155</v>
      </c>
      <c r="F155" s="68" t="s">
        <v>1771</v>
      </c>
      <c r="G155" s="68" t="s">
        <v>1771</v>
      </c>
      <c r="H155" s="15" t="s">
        <v>161</v>
      </c>
      <c r="I155" s="67" t="s">
        <v>1772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1516</v>
      </c>
      <c r="C156" s="14">
        <v>6870</v>
      </c>
      <c r="D156" s="14">
        <v>6870</v>
      </c>
      <c r="E156" s="15" t="s">
        <v>155</v>
      </c>
      <c r="F156" s="68" t="s">
        <v>1773</v>
      </c>
      <c r="G156" s="68" t="s">
        <v>1774</v>
      </c>
      <c r="H156" s="15" t="s">
        <v>161</v>
      </c>
      <c r="I156" s="67" t="s">
        <v>1775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67"/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67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/>
      <c r="C160" s="14"/>
      <c r="D160" s="26"/>
      <c r="E160" s="15" t="s">
        <v>155</v>
      </c>
      <c r="F160" s="13"/>
      <c r="G160" s="13"/>
      <c r="H160" s="15" t="s">
        <v>161</v>
      </c>
      <c r="I160" s="67"/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6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67"/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>
      <c r="A164" s="15"/>
      <c r="B164" s="13"/>
      <c r="C164" s="14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8152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69" t="s">
        <v>25</v>
      </c>
      <c r="C171" s="170"/>
      <c r="D171" s="170"/>
      <c r="E171" s="170"/>
      <c r="F171" s="170"/>
      <c r="G171" s="170"/>
      <c r="H171" s="170"/>
      <c r="I171" s="171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/>
      <c r="C172" s="14"/>
      <c r="D172" s="14"/>
      <c r="E172" s="15" t="s">
        <v>155</v>
      </c>
      <c r="F172" s="68"/>
      <c r="G172" s="68"/>
      <c r="H172" s="15" t="s">
        <v>161</v>
      </c>
      <c r="I172" s="67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/>
      <c r="C173" s="14"/>
      <c r="D173" s="14"/>
      <c r="E173" s="15" t="s">
        <v>155</v>
      </c>
      <c r="F173" s="68"/>
      <c r="G173" s="68"/>
      <c r="H173" s="15" t="s">
        <v>161</v>
      </c>
      <c r="I173" s="67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67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6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67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67"/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67"/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/>
      <c r="C179" s="14"/>
      <c r="D179" s="14"/>
      <c r="E179" s="15" t="s">
        <v>155</v>
      </c>
      <c r="F179" s="68"/>
      <c r="G179" s="68"/>
      <c r="H179" s="15" t="s">
        <v>161</v>
      </c>
      <c r="I179" s="67"/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/>
      <c r="C180" s="14"/>
      <c r="D180" s="14"/>
      <c r="E180" s="15" t="s">
        <v>155</v>
      </c>
      <c r="F180" s="68"/>
      <c r="G180" s="68"/>
      <c r="H180" s="15" t="s">
        <v>161</v>
      </c>
      <c r="I180" s="67"/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/>
      <c r="C181" s="14"/>
      <c r="D181" s="14"/>
      <c r="E181" s="15" t="s">
        <v>155</v>
      </c>
      <c r="F181" s="68"/>
      <c r="G181" s="68"/>
      <c r="H181" s="15" t="s">
        <v>161</v>
      </c>
      <c r="I181" s="67"/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0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45052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53:I153"/>
    <mergeCell ref="B171:I171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1630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1746</v>
      </c>
      <c r="C7" s="14">
        <v>3630</v>
      </c>
      <c r="D7" s="22">
        <v>3630</v>
      </c>
      <c r="E7" s="15" t="s">
        <v>155</v>
      </c>
      <c r="F7" s="68" t="s">
        <v>1747</v>
      </c>
      <c r="G7" s="68" t="s">
        <v>1748</v>
      </c>
      <c r="H7" s="15" t="s">
        <v>161</v>
      </c>
      <c r="I7" s="67" t="s">
        <v>1670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581</v>
      </c>
      <c r="C8" s="14">
        <v>2400</v>
      </c>
      <c r="D8" s="22">
        <v>2400</v>
      </c>
      <c r="E8" s="15" t="s">
        <v>155</v>
      </c>
      <c r="F8" s="68" t="s">
        <v>1749</v>
      </c>
      <c r="G8" s="68" t="s">
        <v>1749</v>
      </c>
      <c r="H8" s="15" t="s">
        <v>161</v>
      </c>
      <c r="I8" s="67" t="s">
        <v>1633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1100</v>
      </c>
      <c r="D9" s="14">
        <v>1100</v>
      </c>
      <c r="E9" s="15" t="s">
        <v>155</v>
      </c>
      <c r="F9" s="68" t="s">
        <v>1750</v>
      </c>
      <c r="G9" s="68" t="s">
        <v>1751</v>
      </c>
      <c r="H9" s="15" t="s">
        <v>161</v>
      </c>
      <c r="I9" s="67" t="s">
        <v>1737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88">
        <v>1167</v>
      </c>
      <c r="D10" s="88">
        <v>1167</v>
      </c>
      <c r="E10" s="89" t="s">
        <v>155</v>
      </c>
      <c r="F10" s="68" t="s">
        <v>1752</v>
      </c>
      <c r="G10" s="68" t="s">
        <v>1753</v>
      </c>
      <c r="H10" s="89" t="s">
        <v>161</v>
      </c>
      <c r="I10" s="90" t="s">
        <v>1737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781</v>
      </c>
      <c r="C11" s="14">
        <v>1338</v>
      </c>
      <c r="D11" s="22">
        <v>1338</v>
      </c>
      <c r="E11" s="15" t="s">
        <v>155</v>
      </c>
      <c r="F11" s="68" t="s">
        <v>1764</v>
      </c>
      <c r="G11" s="68" t="s">
        <v>1765</v>
      </c>
      <c r="H11" s="89" t="s">
        <v>161</v>
      </c>
      <c r="I11" s="90" t="s">
        <v>1678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14"/>
      <c r="E12" s="15" t="s">
        <v>155</v>
      </c>
      <c r="F12" s="68"/>
      <c r="G12" s="68"/>
      <c r="H12" s="15" t="s">
        <v>161</v>
      </c>
      <c r="I12" s="67"/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9635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1506</v>
      </c>
      <c r="C30" s="14">
        <v>9710</v>
      </c>
      <c r="D30" s="14">
        <v>9710</v>
      </c>
      <c r="E30" s="15" t="s">
        <v>155</v>
      </c>
      <c r="F30" s="68" t="s">
        <v>1731</v>
      </c>
      <c r="G30" s="68" t="s">
        <v>1732</v>
      </c>
      <c r="H30" s="15" t="s">
        <v>161</v>
      </c>
      <c r="I30" s="67" t="s">
        <v>1681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 hidden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9710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1648</v>
      </c>
      <c r="C54" s="14">
        <v>1330</v>
      </c>
      <c r="D54" s="14">
        <v>1330</v>
      </c>
      <c r="E54" s="15" t="s">
        <v>155</v>
      </c>
      <c r="F54" s="68" t="s">
        <v>1649</v>
      </c>
      <c r="G54" s="68" t="s">
        <v>1650</v>
      </c>
      <c r="H54" s="15" t="s">
        <v>161</v>
      </c>
      <c r="I54" s="67" t="s">
        <v>1651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94</v>
      </c>
      <c r="C55" s="14">
        <v>300</v>
      </c>
      <c r="D55" s="14">
        <v>300</v>
      </c>
      <c r="E55" s="15" t="s">
        <v>155</v>
      </c>
      <c r="F55" s="68" t="s">
        <v>1652</v>
      </c>
      <c r="G55" s="68" t="s">
        <v>1653</v>
      </c>
      <c r="H55" s="15" t="s">
        <v>161</v>
      </c>
      <c r="I55" s="67" t="s">
        <v>1654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636</v>
      </c>
      <c r="D56" s="14">
        <v>636</v>
      </c>
      <c r="E56" s="15" t="s">
        <v>155</v>
      </c>
      <c r="F56" s="68" t="s">
        <v>1655</v>
      </c>
      <c r="G56" s="68" t="s">
        <v>1656</v>
      </c>
      <c r="H56" s="15" t="s">
        <v>161</v>
      </c>
      <c r="I56" s="67" t="s">
        <v>1657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650</v>
      </c>
      <c r="C57" s="14">
        <v>3000</v>
      </c>
      <c r="D57" s="14">
        <v>3000</v>
      </c>
      <c r="E57" s="15" t="s">
        <v>155</v>
      </c>
      <c r="F57" s="68" t="s">
        <v>1658</v>
      </c>
      <c r="G57" s="68" t="s">
        <v>1659</v>
      </c>
      <c r="H57" s="15" t="s">
        <v>161</v>
      </c>
      <c r="I57" s="67" t="s">
        <v>1660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650</v>
      </c>
      <c r="C58" s="14">
        <v>3180</v>
      </c>
      <c r="D58" s="14">
        <v>3180</v>
      </c>
      <c r="E58" s="15" t="s">
        <v>155</v>
      </c>
      <c r="F58" s="71" t="s">
        <v>1661</v>
      </c>
      <c r="G58" s="71" t="s">
        <v>1662</v>
      </c>
      <c r="H58" s="15" t="s">
        <v>161</v>
      </c>
      <c r="I58" s="67" t="s">
        <v>1651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781</v>
      </c>
      <c r="C59" s="14">
        <v>1060</v>
      </c>
      <c r="D59" s="14">
        <v>1060</v>
      </c>
      <c r="E59" s="15" t="s">
        <v>155</v>
      </c>
      <c r="F59" s="68" t="s">
        <v>1663</v>
      </c>
      <c r="G59" s="68" t="s">
        <v>1664</v>
      </c>
      <c r="H59" s="15" t="s">
        <v>161</v>
      </c>
      <c r="I59" s="67" t="s">
        <v>1657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781</v>
      </c>
      <c r="C60" s="14">
        <v>807</v>
      </c>
      <c r="D60" s="14">
        <v>807</v>
      </c>
      <c r="E60" s="15" t="s">
        <v>155</v>
      </c>
      <c r="F60" s="68" t="s">
        <v>1665</v>
      </c>
      <c r="G60" s="68" t="s">
        <v>1666</v>
      </c>
      <c r="H60" s="15" t="s">
        <v>161</v>
      </c>
      <c r="I60" s="67" t="s">
        <v>1657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996</v>
      </c>
      <c r="C61" s="14">
        <v>1590</v>
      </c>
      <c r="D61" s="14">
        <v>1590</v>
      </c>
      <c r="E61" s="15" t="s">
        <v>155</v>
      </c>
      <c r="F61" s="68" t="s">
        <v>1667</v>
      </c>
      <c r="G61" s="68" t="s">
        <v>1668</v>
      </c>
      <c r="H61" s="15" t="s">
        <v>161</v>
      </c>
      <c r="I61" s="67" t="s">
        <v>1669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1198</v>
      </c>
      <c r="C62" s="14">
        <v>2650</v>
      </c>
      <c r="D62" s="14">
        <v>2650</v>
      </c>
      <c r="E62" s="15" t="s">
        <v>155</v>
      </c>
      <c r="F62" s="68" t="s">
        <v>1671</v>
      </c>
      <c r="G62" s="68" t="s">
        <v>1672</v>
      </c>
      <c r="H62" s="15" t="s">
        <v>161</v>
      </c>
      <c r="I62" s="67" t="s">
        <v>1670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1198</v>
      </c>
      <c r="C63" s="14">
        <v>180</v>
      </c>
      <c r="D63" s="14">
        <v>180</v>
      </c>
      <c r="E63" s="15" t="s">
        <v>155</v>
      </c>
      <c r="F63" s="68" t="s">
        <v>1673</v>
      </c>
      <c r="G63" s="68" t="s">
        <v>1674</v>
      </c>
      <c r="H63" s="15" t="s">
        <v>161</v>
      </c>
      <c r="I63" s="67" t="s">
        <v>1675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1766</v>
      </c>
      <c r="C64" s="14">
        <v>100</v>
      </c>
      <c r="D64" s="14">
        <v>100</v>
      </c>
      <c r="E64" s="15" t="s">
        <v>155</v>
      </c>
      <c r="F64" s="68" t="s">
        <v>1676</v>
      </c>
      <c r="G64" s="68" t="s">
        <v>1677</v>
      </c>
      <c r="H64" s="15" t="s">
        <v>161</v>
      </c>
      <c r="I64" s="67" t="s">
        <v>1678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996</v>
      </c>
      <c r="C65" s="14">
        <v>100</v>
      </c>
      <c r="D65" s="14">
        <v>100</v>
      </c>
      <c r="E65" s="15" t="s">
        <v>155</v>
      </c>
      <c r="F65" s="68" t="s">
        <v>1679</v>
      </c>
      <c r="G65" s="68" t="s">
        <v>1680</v>
      </c>
      <c r="H65" s="15" t="s">
        <v>161</v>
      </c>
      <c r="I65" s="67" t="s">
        <v>1681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94</v>
      </c>
      <c r="C66" s="14">
        <v>680</v>
      </c>
      <c r="D66" s="14">
        <v>680</v>
      </c>
      <c r="E66" s="15" t="s">
        <v>155</v>
      </c>
      <c r="F66" s="68" t="s">
        <v>1682</v>
      </c>
      <c r="G66" s="68" t="s">
        <v>1683</v>
      </c>
      <c r="H66" s="15" t="s">
        <v>161</v>
      </c>
      <c r="I66" s="67" t="s">
        <v>1684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15613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34958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30   พฤศจิกายน 2561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34958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896</v>
      </c>
      <c r="C87" s="14">
        <v>800</v>
      </c>
      <c r="D87" s="14">
        <v>800</v>
      </c>
      <c r="E87" s="15" t="s">
        <v>155</v>
      </c>
      <c r="F87" s="71" t="s">
        <v>1631</v>
      </c>
      <c r="G87" s="71" t="s">
        <v>1632</v>
      </c>
      <c r="H87" s="15" t="s">
        <v>161</v>
      </c>
      <c r="I87" s="67" t="s">
        <v>1633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581</v>
      </c>
      <c r="C88" s="14">
        <v>1300</v>
      </c>
      <c r="D88" s="14">
        <v>1300</v>
      </c>
      <c r="E88" s="15" t="s">
        <v>155</v>
      </c>
      <c r="F88" s="71" t="s">
        <v>1634</v>
      </c>
      <c r="G88" s="71" t="s">
        <v>1635</v>
      </c>
      <c r="H88" s="15" t="s">
        <v>161</v>
      </c>
      <c r="I88" s="67" t="s">
        <v>1636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1637</v>
      </c>
      <c r="C89" s="26">
        <v>5040</v>
      </c>
      <c r="D89" s="14">
        <v>5040</v>
      </c>
      <c r="E89" s="15" t="s">
        <v>155</v>
      </c>
      <c r="F89" s="68" t="s">
        <v>1638</v>
      </c>
      <c r="G89" s="68" t="s">
        <v>1639</v>
      </c>
      <c r="H89" s="15" t="s">
        <v>161</v>
      </c>
      <c r="I89" s="67" t="s">
        <v>1636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1637</v>
      </c>
      <c r="C90" s="14">
        <v>7040</v>
      </c>
      <c r="D90" s="14">
        <v>7040</v>
      </c>
      <c r="E90" s="15" t="s">
        <v>155</v>
      </c>
      <c r="F90" s="68" t="s">
        <v>1640</v>
      </c>
      <c r="G90" s="68" t="s">
        <v>1641</v>
      </c>
      <c r="H90" s="15" t="s">
        <v>161</v>
      </c>
      <c r="I90" s="67" t="s">
        <v>1636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1642</v>
      </c>
      <c r="C91" s="14">
        <v>3100</v>
      </c>
      <c r="D91" s="14">
        <v>3100</v>
      </c>
      <c r="E91" s="15" t="s">
        <v>155</v>
      </c>
      <c r="F91" s="71" t="s">
        <v>1643</v>
      </c>
      <c r="G91" s="71" t="s">
        <v>1644</v>
      </c>
      <c r="H91" s="15" t="s">
        <v>161</v>
      </c>
      <c r="I91" s="67" t="s">
        <v>1645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781</v>
      </c>
      <c r="C92" s="14">
        <v>370</v>
      </c>
      <c r="D92" s="14">
        <v>370</v>
      </c>
      <c r="E92" s="15" t="s">
        <v>155</v>
      </c>
      <c r="F92" s="68" t="s">
        <v>1646</v>
      </c>
      <c r="G92" s="68" t="s">
        <v>1647</v>
      </c>
      <c r="H92" s="15" t="s">
        <v>161</v>
      </c>
      <c r="I92" s="67" t="s">
        <v>1645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17650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781</v>
      </c>
      <c r="C106" s="14">
        <v>138</v>
      </c>
      <c r="D106" s="14">
        <v>138</v>
      </c>
      <c r="E106" s="15" t="s">
        <v>155</v>
      </c>
      <c r="F106" s="68" t="s">
        <v>1710</v>
      </c>
      <c r="G106" s="68" t="s">
        <v>1711</v>
      </c>
      <c r="H106" s="15" t="s">
        <v>161</v>
      </c>
      <c r="I106" s="67" t="s">
        <v>1712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120</v>
      </c>
      <c r="D107" s="14">
        <v>120</v>
      </c>
      <c r="E107" s="15" t="s">
        <v>155</v>
      </c>
      <c r="F107" s="68" t="s">
        <v>1714</v>
      </c>
      <c r="G107" s="68" t="s">
        <v>1715</v>
      </c>
      <c r="H107" s="15" t="s">
        <v>161</v>
      </c>
      <c r="I107" s="67" t="s">
        <v>1660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781</v>
      </c>
      <c r="C108" s="14">
        <v>70</v>
      </c>
      <c r="D108" s="14">
        <v>70</v>
      </c>
      <c r="E108" s="15" t="s">
        <v>155</v>
      </c>
      <c r="F108" s="68" t="s">
        <v>1716</v>
      </c>
      <c r="G108" s="68" t="s">
        <v>1717</v>
      </c>
      <c r="H108" s="15" t="s">
        <v>161</v>
      </c>
      <c r="I108" s="67" t="s">
        <v>1713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1202</v>
      </c>
      <c r="C109" s="14">
        <v>2200</v>
      </c>
      <c r="D109" s="14">
        <v>2200</v>
      </c>
      <c r="E109" s="15" t="s">
        <v>155</v>
      </c>
      <c r="F109" s="68" t="s">
        <v>1718</v>
      </c>
      <c r="G109" s="68" t="s">
        <v>1719</v>
      </c>
      <c r="H109" s="15" t="s">
        <v>161</v>
      </c>
      <c r="I109" s="67" t="s">
        <v>1636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1513</v>
      </c>
      <c r="C110" s="14">
        <v>4500</v>
      </c>
      <c r="D110" s="14">
        <v>4500</v>
      </c>
      <c r="E110" s="15" t="s">
        <v>155</v>
      </c>
      <c r="F110" s="68" t="s">
        <v>1720</v>
      </c>
      <c r="G110" s="68" t="s">
        <v>1721</v>
      </c>
      <c r="H110" s="15" t="s">
        <v>161</v>
      </c>
      <c r="I110" s="67" t="s">
        <v>1691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1516</v>
      </c>
      <c r="C111" s="14">
        <v>250</v>
      </c>
      <c r="D111" s="14">
        <v>250</v>
      </c>
      <c r="E111" s="15" t="s">
        <v>155</v>
      </c>
      <c r="F111" s="68" t="s">
        <v>1722</v>
      </c>
      <c r="G111" s="68" t="s">
        <v>1723</v>
      </c>
      <c r="H111" s="15" t="s">
        <v>161</v>
      </c>
      <c r="I111" s="67" t="s">
        <v>1709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1513</v>
      </c>
      <c r="C112" s="14">
        <v>100</v>
      </c>
      <c r="D112" s="14">
        <v>100</v>
      </c>
      <c r="E112" s="15" t="s">
        <v>155</v>
      </c>
      <c r="F112" s="68" t="s">
        <v>1524</v>
      </c>
      <c r="G112" s="68" t="s">
        <v>1602</v>
      </c>
      <c r="H112" s="15" t="s">
        <v>161</v>
      </c>
      <c r="I112" s="67" t="s">
        <v>1709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581</v>
      </c>
      <c r="C113" s="14">
        <v>575</v>
      </c>
      <c r="D113" s="14">
        <v>575</v>
      </c>
      <c r="E113" s="15" t="s">
        <v>155</v>
      </c>
      <c r="F113" s="68" t="s">
        <v>1724</v>
      </c>
      <c r="G113" s="68" t="s">
        <v>1725</v>
      </c>
      <c r="H113" s="15" t="s">
        <v>161</v>
      </c>
      <c r="I113" s="67" t="s">
        <v>1636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581</v>
      </c>
      <c r="C114" s="14">
        <v>400</v>
      </c>
      <c r="D114" s="14">
        <v>400</v>
      </c>
      <c r="E114" s="15" t="s">
        <v>155</v>
      </c>
      <c r="F114" s="68" t="s">
        <v>1726</v>
      </c>
      <c r="G114" s="68" t="s">
        <v>1727</v>
      </c>
      <c r="H114" s="15" t="s">
        <v>161</v>
      </c>
      <c r="I114" s="67" t="s">
        <v>1728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781</v>
      </c>
      <c r="C115" s="14">
        <v>135</v>
      </c>
      <c r="D115" s="14">
        <v>135</v>
      </c>
      <c r="E115" s="15" t="s">
        <v>155</v>
      </c>
      <c r="F115" s="68" t="s">
        <v>1729</v>
      </c>
      <c r="G115" s="68" t="s">
        <v>1730</v>
      </c>
      <c r="H115" s="15" t="s">
        <v>161</v>
      </c>
      <c r="I115" s="67" t="s">
        <v>1728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14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14"/>
      <c r="D117" s="14"/>
      <c r="E117" s="15" t="s">
        <v>155</v>
      </c>
      <c r="F117" s="68"/>
      <c r="G117" s="68"/>
      <c r="H117" s="15" t="s">
        <v>161</v>
      </c>
      <c r="I117" s="67"/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14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14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14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14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8488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69" t="s">
        <v>24</v>
      </c>
      <c r="C153" s="170"/>
      <c r="D153" s="170"/>
      <c r="E153" s="170"/>
      <c r="F153" s="170"/>
      <c r="G153" s="170"/>
      <c r="H153" s="170"/>
      <c r="I153" s="171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650</v>
      </c>
      <c r="C154" s="14">
        <v>3500</v>
      </c>
      <c r="D154" s="14">
        <v>3500</v>
      </c>
      <c r="E154" s="15" t="s">
        <v>155</v>
      </c>
      <c r="F154" s="68" t="s">
        <v>1685</v>
      </c>
      <c r="G154" s="68" t="s">
        <v>1686</v>
      </c>
      <c r="H154" s="15" t="s">
        <v>161</v>
      </c>
      <c r="I154" s="67" t="s">
        <v>1654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650</v>
      </c>
      <c r="C155" s="14">
        <v>4000</v>
      </c>
      <c r="D155" s="14">
        <v>4000</v>
      </c>
      <c r="E155" s="15" t="s">
        <v>155</v>
      </c>
      <c r="F155" s="68" t="s">
        <v>1688</v>
      </c>
      <c r="G155" s="68" t="s">
        <v>1689</v>
      </c>
      <c r="H155" s="15" t="s">
        <v>161</v>
      </c>
      <c r="I155" s="67" t="s">
        <v>1687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781</v>
      </c>
      <c r="C156" s="14">
        <v>798</v>
      </c>
      <c r="D156" s="14">
        <v>798</v>
      </c>
      <c r="E156" s="15" t="s">
        <v>155</v>
      </c>
      <c r="F156" s="68" t="s">
        <v>1690</v>
      </c>
      <c r="G156" s="68" t="s">
        <v>1692</v>
      </c>
      <c r="H156" s="15" t="s">
        <v>161</v>
      </c>
      <c r="I156" s="67" t="s">
        <v>1691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781</v>
      </c>
      <c r="C157" s="14">
        <v>798</v>
      </c>
      <c r="D157" s="14">
        <v>798</v>
      </c>
      <c r="E157" s="15" t="s">
        <v>155</v>
      </c>
      <c r="F157" s="68" t="s">
        <v>1693</v>
      </c>
      <c r="G157" s="68" t="s">
        <v>1694</v>
      </c>
      <c r="H157" s="15" t="s">
        <v>161</v>
      </c>
      <c r="I157" s="67" t="s">
        <v>1695</v>
      </c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781</v>
      </c>
      <c r="C158" s="14">
        <v>120</v>
      </c>
      <c r="D158" s="14">
        <v>120</v>
      </c>
      <c r="E158" s="15" t="s">
        <v>155</v>
      </c>
      <c r="F158" s="68" t="s">
        <v>1696</v>
      </c>
      <c r="G158" s="68" t="s">
        <v>1696</v>
      </c>
      <c r="H158" s="15" t="s">
        <v>161</v>
      </c>
      <c r="I158" s="67" t="s">
        <v>1633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 t="s">
        <v>781</v>
      </c>
      <c r="C159" s="14">
        <v>2228</v>
      </c>
      <c r="D159" s="14">
        <v>2228</v>
      </c>
      <c r="E159" s="15" t="s">
        <v>155</v>
      </c>
      <c r="F159" s="68" t="s">
        <v>1697</v>
      </c>
      <c r="G159" s="68" t="s">
        <v>1698</v>
      </c>
      <c r="H159" s="15" t="s">
        <v>161</v>
      </c>
      <c r="I159" s="67" t="s">
        <v>1654</v>
      </c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 t="s">
        <v>94</v>
      </c>
      <c r="C160" s="14">
        <v>917</v>
      </c>
      <c r="D160" s="26">
        <v>917</v>
      </c>
      <c r="E160" s="15" t="s">
        <v>155</v>
      </c>
      <c r="F160" s="13" t="s">
        <v>1699</v>
      </c>
      <c r="G160" s="13" t="s">
        <v>1700</v>
      </c>
      <c r="H160" s="15" t="s">
        <v>161</v>
      </c>
      <c r="I160" s="67" t="s">
        <v>1701</v>
      </c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>
      <c r="A161" s="15"/>
      <c r="B161" s="13" t="s">
        <v>1702</v>
      </c>
      <c r="C161" s="14">
        <v>5029</v>
      </c>
      <c r="D161" s="14">
        <v>5029</v>
      </c>
      <c r="E161" s="15" t="s">
        <v>155</v>
      </c>
      <c r="F161" s="68" t="s">
        <v>1703</v>
      </c>
      <c r="G161" s="68" t="s">
        <v>1704</v>
      </c>
      <c r="H161" s="15" t="s">
        <v>161</v>
      </c>
      <c r="I161" s="67" t="s">
        <v>1633</v>
      </c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5"/>
      <c r="B162" s="13" t="s">
        <v>650</v>
      </c>
      <c r="C162" s="14">
        <v>600</v>
      </c>
      <c r="D162" s="14">
        <v>600</v>
      </c>
      <c r="E162" s="15" t="s">
        <v>155</v>
      </c>
      <c r="F162" s="68" t="s">
        <v>1705</v>
      </c>
      <c r="G162" s="68" t="s">
        <v>1706</v>
      </c>
      <c r="H162" s="15" t="s">
        <v>161</v>
      </c>
      <c r="I162" s="67" t="s">
        <v>1701</v>
      </c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5"/>
      <c r="B163" s="13" t="s">
        <v>781</v>
      </c>
      <c r="C163" s="14">
        <v>724</v>
      </c>
      <c r="D163" s="14">
        <v>724</v>
      </c>
      <c r="E163" s="15" t="s">
        <v>155</v>
      </c>
      <c r="F163" s="68" t="s">
        <v>1707</v>
      </c>
      <c r="G163" s="68" t="s">
        <v>1708</v>
      </c>
      <c r="H163" s="15" t="s">
        <v>161</v>
      </c>
      <c r="I163" s="15" t="s">
        <v>1709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>
      <c r="A164" s="15"/>
      <c r="B164" s="13" t="s">
        <v>781</v>
      </c>
      <c r="C164" s="14">
        <v>220</v>
      </c>
      <c r="D164" s="14">
        <v>220</v>
      </c>
      <c r="E164" s="15" t="s">
        <v>155</v>
      </c>
      <c r="F164" s="68" t="s">
        <v>1136</v>
      </c>
      <c r="G164" s="68" t="s">
        <v>1185</v>
      </c>
      <c r="H164" s="15" t="s">
        <v>161</v>
      </c>
      <c r="I164" s="15" t="s">
        <v>1657</v>
      </c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18934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Top="1">
      <c r="A171" s="76">
        <v>7</v>
      </c>
      <c r="B171" s="169" t="s">
        <v>25</v>
      </c>
      <c r="C171" s="170"/>
      <c r="D171" s="170"/>
      <c r="E171" s="170"/>
      <c r="F171" s="170"/>
      <c r="G171" s="170"/>
      <c r="H171" s="170"/>
      <c r="I171" s="171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1465</v>
      </c>
      <c r="C172" s="14">
        <v>1140</v>
      </c>
      <c r="D172" s="14">
        <v>1140</v>
      </c>
      <c r="E172" s="15" t="s">
        <v>155</v>
      </c>
      <c r="F172" s="68" t="s">
        <v>1733</v>
      </c>
      <c r="G172" s="68" t="s">
        <v>1734</v>
      </c>
      <c r="H172" s="15" t="s">
        <v>161</v>
      </c>
      <c r="I172" s="67" t="s">
        <v>1681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1366</v>
      </c>
      <c r="C173" s="14">
        <v>7320</v>
      </c>
      <c r="D173" s="14">
        <v>5900</v>
      </c>
      <c r="E173" s="15" t="s">
        <v>155</v>
      </c>
      <c r="F173" s="68" t="s">
        <v>1735</v>
      </c>
      <c r="G173" s="68" t="s">
        <v>1736</v>
      </c>
      <c r="H173" s="15" t="s">
        <v>161</v>
      </c>
      <c r="I173" s="67" t="s">
        <v>1737</v>
      </c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781</v>
      </c>
      <c r="C174" s="14">
        <v>890</v>
      </c>
      <c r="D174" s="14">
        <v>890</v>
      </c>
      <c r="E174" s="15" t="s">
        <v>155</v>
      </c>
      <c r="F174" s="68" t="s">
        <v>1738</v>
      </c>
      <c r="G174" s="68" t="s">
        <v>1739</v>
      </c>
      <c r="H174" s="15" t="s">
        <v>161</v>
      </c>
      <c r="I174" s="67" t="s">
        <v>1675</v>
      </c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1740</v>
      </c>
      <c r="C175" s="14">
        <v>1270</v>
      </c>
      <c r="D175" s="14">
        <v>1270</v>
      </c>
      <c r="E175" s="15" t="s">
        <v>155</v>
      </c>
      <c r="F175" s="68" t="s">
        <v>1741</v>
      </c>
      <c r="G175" s="68" t="s">
        <v>1742</v>
      </c>
      <c r="H175" s="15" t="s">
        <v>161</v>
      </c>
      <c r="I175" s="67" t="s">
        <v>1675</v>
      </c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1476</v>
      </c>
      <c r="C176" s="14">
        <v>1390</v>
      </c>
      <c r="D176" s="14">
        <v>1390</v>
      </c>
      <c r="E176" s="15" t="s">
        <v>155</v>
      </c>
      <c r="F176" s="68" t="s">
        <v>1743</v>
      </c>
      <c r="G176" s="68" t="s">
        <v>1744</v>
      </c>
      <c r="H176" s="15" t="s">
        <v>161</v>
      </c>
      <c r="I176" s="67" t="s">
        <v>1745</v>
      </c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1754</v>
      </c>
      <c r="C177" s="14">
        <v>1160</v>
      </c>
      <c r="D177" s="14">
        <v>1160</v>
      </c>
      <c r="E177" s="15" t="s">
        <v>155</v>
      </c>
      <c r="F177" s="68" t="s">
        <v>1755</v>
      </c>
      <c r="G177" s="68" t="s">
        <v>1756</v>
      </c>
      <c r="H177" s="15" t="s">
        <v>161</v>
      </c>
      <c r="I177" s="67" t="s">
        <v>1660</v>
      </c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1366</v>
      </c>
      <c r="C178" s="14">
        <v>180</v>
      </c>
      <c r="D178" s="14">
        <v>180</v>
      </c>
      <c r="E178" s="15" t="s">
        <v>155</v>
      </c>
      <c r="F178" s="68" t="s">
        <v>1108</v>
      </c>
      <c r="G178" s="68" t="s">
        <v>1757</v>
      </c>
      <c r="H178" s="15" t="s">
        <v>161</v>
      </c>
      <c r="I178" s="67" t="s">
        <v>1660</v>
      </c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1465</v>
      </c>
      <c r="C179" s="14">
        <v>240</v>
      </c>
      <c r="D179" s="14">
        <v>240</v>
      </c>
      <c r="E179" s="15" t="s">
        <v>155</v>
      </c>
      <c r="F179" s="68" t="s">
        <v>1758</v>
      </c>
      <c r="G179" s="68" t="s">
        <v>1759</v>
      </c>
      <c r="H179" s="15" t="s">
        <v>161</v>
      </c>
      <c r="I179" s="67" t="s">
        <v>1728</v>
      </c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1366</v>
      </c>
      <c r="C180" s="14">
        <v>1555</v>
      </c>
      <c r="D180" s="14">
        <v>1555</v>
      </c>
      <c r="E180" s="15" t="s">
        <v>155</v>
      </c>
      <c r="F180" s="68" t="s">
        <v>1760</v>
      </c>
      <c r="G180" s="68" t="s">
        <v>1761</v>
      </c>
      <c r="H180" s="15" t="s">
        <v>161</v>
      </c>
      <c r="I180" s="67" t="s">
        <v>1691</v>
      </c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">
        <v>650</v>
      </c>
      <c r="C181" s="14">
        <v>2700</v>
      </c>
      <c r="D181" s="14">
        <v>2700</v>
      </c>
      <c r="E181" s="15" t="s">
        <v>155</v>
      </c>
      <c r="F181" s="68" t="s">
        <v>1762</v>
      </c>
      <c r="G181" s="68" t="s">
        <v>1763</v>
      </c>
      <c r="H181" s="15" t="s">
        <v>161</v>
      </c>
      <c r="I181" s="67" t="s">
        <v>1633</v>
      </c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hidden="1">
      <c r="A182" s="15"/>
      <c r="B182" s="13"/>
      <c r="C182" s="14"/>
      <c r="D182" s="14"/>
      <c r="E182" s="15" t="s">
        <v>155</v>
      </c>
      <c r="F182" s="68"/>
      <c r="G182" s="68"/>
      <c r="H182" s="15" t="s">
        <v>161</v>
      </c>
      <c r="I182" s="67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 hidden="1">
      <c r="A183" s="15"/>
      <c r="B183" s="13"/>
      <c r="C183" s="14"/>
      <c r="D183" s="14"/>
      <c r="E183" s="15" t="s">
        <v>155</v>
      </c>
      <c r="F183" s="68"/>
      <c r="G183" s="68"/>
      <c r="H183" s="15" t="s">
        <v>161</v>
      </c>
      <c r="I183" s="67"/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 hidden="1">
      <c r="A184" s="15"/>
      <c r="B184" s="13"/>
      <c r="C184" s="14"/>
      <c r="D184" s="14"/>
      <c r="E184" s="15" t="s">
        <v>155</v>
      </c>
      <c r="F184" s="68"/>
      <c r="G184" s="68"/>
      <c r="H184" s="15" t="s">
        <v>161</v>
      </c>
      <c r="I184" s="67"/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 hidden="1">
      <c r="A185" s="15"/>
      <c r="B185" s="13"/>
      <c r="C185" s="14"/>
      <c r="D185" s="14"/>
      <c r="E185" s="15" t="s">
        <v>155</v>
      </c>
      <c r="F185" s="68"/>
      <c r="G185" s="68"/>
      <c r="H185" s="15" t="s">
        <v>161</v>
      </c>
      <c r="I185" s="67"/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17845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hidden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 hidden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 thickTop="1">
      <c r="A203" s="35"/>
      <c r="B203" s="36"/>
      <c r="C203" s="62">
        <f>+C85+C103+C151+C169+C200</f>
        <v>97875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B153:I153"/>
    <mergeCell ref="B171:I171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4" r:id="rId1"/>
  <rowBreaks count="1" manualBreakCount="1">
    <brk id="79" max="10" man="1"/>
  </rowBreaks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1629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1494</v>
      </c>
      <c r="C7" s="14">
        <v>27500</v>
      </c>
      <c r="D7" s="22">
        <v>27500</v>
      </c>
      <c r="E7" s="15" t="s">
        <v>155</v>
      </c>
      <c r="F7" s="77" t="s">
        <v>1495</v>
      </c>
      <c r="G7" s="77" t="s">
        <v>1567</v>
      </c>
      <c r="H7" s="15" t="s">
        <v>161</v>
      </c>
      <c r="I7" s="67" t="s">
        <v>1274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2000</v>
      </c>
      <c r="D8" s="22">
        <v>2000</v>
      </c>
      <c r="E8" s="15" t="s">
        <v>155</v>
      </c>
      <c r="F8" s="68" t="s">
        <v>1496</v>
      </c>
      <c r="G8" s="68" t="s">
        <v>1568</v>
      </c>
      <c r="H8" s="15" t="s">
        <v>161</v>
      </c>
      <c r="I8" s="67" t="s">
        <v>1497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1494</v>
      </c>
      <c r="D9" s="14">
        <v>1497</v>
      </c>
      <c r="E9" s="15" t="s">
        <v>155</v>
      </c>
      <c r="F9" s="68" t="s">
        <v>1502</v>
      </c>
      <c r="G9" s="68" t="s">
        <v>1569</v>
      </c>
      <c r="H9" s="15" t="s">
        <v>161</v>
      </c>
      <c r="I9" s="67" t="s">
        <v>1309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84" t="s">
        <v>42</v>
      </c>
      <c r="C10" s="85">
        <v>1000</v>
      </c>
      <c r="D10" s="85">
        <v>1000</v>
      </c>
      <c r="E10" s="86" t="s">
        <v>155</v>
      </c>
      <c r="F10" s="68" t="s">
        <v>1536</v>
      </c>
      <c r="G10" s="68" t="s">
        <v>1570</v>
      </c>
      <c r="H10" s="86" t="s">
        <v>161</v>
      </c>
      <c r="I10" s="87" t="s">
        <v>1497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84" t="s">
        <v>1268</v>
      </c>
      <c r="C11" s="85">
        <v>1260</v>
      </c>
      <c r="D11" s="85">
        <v>1260</v>
      </c>
      <c r="E11" s="86" t="s">
        <v>155</v>
      </c>
      <c r="F11" s="68" t="s">
        <v>1537</v>
      </c>
      <c r="G11" s="68" t="s">
        <v>1571</v>
      </c>
      <c r="H11" s="86" t="s">
        <v>161</v>
      </c>
      <c r="I11" s="87" t="s">
        <v>1497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14"/>
      <c r="E12" s="15" t="s">
        <v>155</v>
      </c>
      <c r="F12" s="68"/>
      <c r="G12" s="68"/>
      <c r="H12" s="15" t="s">
        <v>161</v>
      </c>
      <c r="I12" s="67"/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33254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650</v>
      </c>
      <c r="C30" s="14">
        <v>2800</v>
      </c>
      <c r="D30" s="14">
        <v>2800</v>
      </c>
      <c r="E30" s="15" t="s">
        <v>155</v>
      </c>
      <c r="F30" s="68" t="s">
        <v>1498</v>
      </c>
      <c r="G30" s="68" t="s">
        <v>1572</v>
      </c>
      <c r="H30" s="15" t="s">
        <v>161</v>
      </c>
      <c r="I30" s="67" t="s">
        <v>1497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1314</v>
      </c>
      <c r="C31" s="14">
        <v>750</v>
      </c>
      <c r="D31" s="14">
        <v>750</v>
      </c>
      <c r="E31" s="15" t="s">
        <v>155</v>
      </c>
      <c r="F31" s="68" t="s">
        <v>1499</v>
      </c>
      <c r="G31" s="68" t="s">
        <v>1573</v>
      </c>
      <c r="H31" s="15" t="s">
        <v>161</v>
      </c>
      <c r="I31" s="67" t="s">
        <v>1484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1314</v>
      </c>
      <c r="C32" s="14">
        <v>237</v>
      </c>
      <c r="D32" s="14">
        <v>237</v>
      </c>
      <c r="E32" s="15" t="s">
        <v>155</v>
      </c>
      <c r="F32" s="68" t="s">
        <v>1500</v>
      </c>
      <c r="G32" s="68" t="s">
        <v>1574</v>
      </c>
      <c r="H32" s="15" t="s">
        <v>161</v>
      </c>
      <c r="I32" s="67" t="s">
        <v>1501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1314</v>
      </c>
      <c r="C33" s="14">
        <v>285</v>
      </c>
      <c r="D33" s="14">
        <v>285</v>
      </c>
      <c r="E33" s="15" t="s">
        <v>155</v>
      </c>
      <c r="F33" s="68" t="s">
        <v>1499</v>
      </c>
      <c r="G33" s="68" t="s">
        <v>1573</v>
      </c>
      <c r="H33" s="15" t="s">
        <v>161</v>
      </c>
      <c r="I33" s="67" t="s">
        <v>1501</v>
      </c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581</v>
      </c>
      <c r="C34" s="14">
        <v>540</v>
      </c>
      <c r="D34" s="14">
        <v>540</v>
      </c>
      <c r="E34" s="15" t="s">
        <v>155</v>
      </c>
      <c r="F34" s="68" t="s">
        <v>804</v>
      </c>
      <c r="G34" s="68" t="s">
        <v>814</v>
      </c>
      <c r="H34" s="15" t="s">
        <v>161</v>
      </c>
      <c r="I34" s="67" t="s">
        <v>1503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1504</v>
      </c>
      <c r="C35" s="14">
        <v>1050</v>
      </c>
      <c r="D35" s="14">
        <v>1050</v>
      </c>
      <c r="E35" s="15" t="s">
        <v>155</v>
      </c>
      <c r="F35" s="68" t="s">
        <v>1505</v>
      </c>
      <c r="G35" s="68" t="s">
        <v>1575</v>
      </c>
      <c r="H35" s="15" t="s">
        <v>161</v>
      </c>
      <c r="I35" s="67" t="s">
        <v>1503</v>
      </c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1506</v>
      </c>
      <c r="C36" s="14">
        <v>3140</v>
      </c>
      <c r="D36" s="14">
        <v>3140</v>
      </c>
      <c r="E36" s="15" t="s">
        <v>155</v>
      </c>
      <c r="F36" s="68" t="s">
        <v>1507</v>
      </c>
      <c r="G36" s="68" t="s">
        <v>1576</v>
      </c>
      <c r="H36" s="15" t="s">
        <v>161</v>
      </c>
      <c r="I36" s="67" t="s">
        <v>1503</v>
      </c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>
      <c r="A37" s="15"/>
      <c r="B37" s="13" t="s">
        <v>1508</v>
      </c>
      <c r="C37" s="14">
        <v>2500</v>
      </c>
      <c r="D37" s="26">
        <v>2500</v>
      </c>
      <c r="E37" s="15" t="s">
        <v>155</v>
      </c>
      <c r="F37" s="68" t="s">
        <v>1509</v>
      </c>
      <c r="G37" s="68" t="s">
        <v>1577</v>
      </c>
      <c r="H37" s="15" t="s">
        <v>161</v>
      </c>
      <c r="I37" s="67" t="s">
        <v>1503</v>
      </c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11302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1543</v>
      </c>
      <c r="C54" s="14">
        <v>2600</v>
      </c>
      <c r="D54" s="14">
        <v>2600</v>
      </c>
      <c r="E54" s="15" t="s">
        <v>155</v>
      </c>
      <c r="F54" s="68" t="s">
        <v>1544</v>
      </c>
      <c r="G54" s="68" t="s">
        <v>1578</v>
      </c>
      <c r="H54" s="15" t="s">
        <v>161</v>
      </c>
      <c r="I54" s="67" t="s">
        <v>1523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33</v>
      </c>
      <c r="C55" s="14">
        <v>174</v>
      </c>
      <c r="D55" s="14">
        <v>174</v>
      </c>
      <c r="E55" s="15" t="s">
        <v>155</v>
      </c>
      <c r="F55" s="68" t="s">
        <v>1545</v>
      </c>
      <c r="G55" s="68" t="s">
        <v>1579</v>
      </c>
      <c r="H55" s="15" t="s">
        <v>161</v>
      </c>
      <c r="I55" s="67" t="s">
        <v>1526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42</v>
      </c>
      <c r="C56" s="14">
        <v>185</v>
      </c>
      <c r="D56" s="14">
        <v>185</v>
      </c>
      <c r="E56" s="15" t="s">
        <v>155</v>
      </c>
      <c r="F56" s="68" t="s">
        <v>1551</v>
      </c>
      <c r="G56" s="68" t="s">
        <v>1580</v>
      </c>
      <c r="H56" s="15" t="s">
        <v>161</v>
      </c>
      <c r="I56" s="67" t="s">
        <v>1526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1548</v>
      </c>
      <c r="C57" s="14">
        <v>3800</v>
      </c>
      <c r="D57" s="14">
        <v>3800</v>
      </c>
      <c r="E57" s="15" t="s">
        <v>155</v>
      </c>
      <c r="F57" s="68" t="s">
        <v>1546</v>
      </c>
      <c r="G57" s="68" t="s">
        <v>1581</v>
      </c>
      <c r="H57" s="15" t="s">
        <v>161</v>
      </c>
      <c r="I57" s="67" t="s">
        <v>1547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1548</v>
      </c>
      <c r="C58" s="14">
        <v>1380</v>
      </c>
      <c r="D58" s="14">
        <v>1380</v>
      </c>
      <c r="E58" s="15" t="s">
        <v>155</v>
      </c>
      <c r="F58" s="71" t="s">
        <v>1549</v>
      </c>
      <c r="G58" s="71" t="s">
        <v>1582</v>
      </c>
      <c r="H58" s="15" t="s">
        <v>161</v>
      </c>
      <c r="I58" s="67" t="s">
        <v>1547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1550</v>
      </c>
      <c r="C59" s="14">
        <v>1405</v>
      </c>
      <c r="D59" s="14">
        <v>1405</v>
      </c>
      <c r="E59" s="15" t="s">
        <v>155</v>
      </c>
      <c r="F59" s="68" t="s">
        <v>1552</v>
      </c>
      <c r="G59" s="68" t="s">
        <v>1583</v>
      </c>
      <c r="H59" s="15" t="s">
        <v>161</v>
      </c>
      <c r="I59" s="67" t="s">
        <v>1523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1550</v>
      </c>
      <c r="C60" s="14">
        <v>505</v>
      </c>
      <c r="D60" s="14">
        <v>505</v>
      </c>
      <c r="E60" s="15" t="s">
        <v>155</v>
      </c>
      <c r="F60" s="68" t="s">
        <v>1553</v>
      </c>
      <c r="G60" s="68" t="s">
        <v>1584</v>
      </c>
      <c r="H60" s="15" t="s">
        <v>161</v>
      </c>
      <c r="I60" s="67" t="s">
        <v>1554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581</v>
      </c>
      <c r="C61" s="14">
        <v>1800</v>
      </c>
      <c r="D61" s="14">
        <v>1800</v>
      </c>
      <c r="E61" s="15" t="s">
        <v>155</v>
      </c>
      <c r="F61" s="68" t="s">
        <v>1555</v>
      </c>
      <c r="G61" s="68" t="s">
        <v>1585</v>
      </c>
      <c r="H61" s="15" t="s">
        <v>161</v>
      </c>
      <c r="I61" s="67" t="s">
        <v>1486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581</v>
      </c>
      <c r="C62" s="14">
        <v>990</v>
      </c>
      <c r="D62" s="14">
        <v>990</v>
      </c>
      <c r="E62" s="15" t="s">
        <v>155</v>
      </c>
      <c r="F62" s="68" t="s">
        <v>1556</v>
      </c>
      <c r="G62" s="68" t="s">
        <v>1586</v>
      </c>
      <c r="H62" s="15" t="s">
        <v>161</v>
      </c>
      <c r="I62" s="67" t="s">
        <v>1486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581</v>
      </c>
      <c r="C63" s="14">
        <v>1050</v>
      </c>
      <c r="D63" s="14">
        <v>1050</v>
      </c>
      <c r="E63" s="15" t="s">
        <v>155</v>
      </c>
      <c r="F63" s="68" t="s">
        <v>1557</v>
      </c>
      <c r="G63" s="68" t="s">
        <v>1587</v>
      </c>
      <c r="H63" s="15" t="s">
        <v>161</v>
      </c>
      <c r="I63" s="67" t="s">
        <v>1515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1550</v>
      </c>
      <c r="C64" s="14">
        <v>2287</v>
      </c>
      <c r="D64" s="14">
        <v>2287</v>
      </c>
      <c r="E64" s="15" t="s">
        <v>155</v>
      </c>
      <c r="F64" s="68" t="s">
        <v>1558</v>
      </c>
      <c r="G64" s="68" t="s">
        <v>1588</v>
      </c>
      <c r="H64" s="15" t="s">
        <v>161</v>
      </c>
      <c r="I64" s="67" t="s">
        <v>1489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42</v>
      </c>
      <c r="C65" s="14">
        <v>2320</v>
      </c>
      <c r="D65" s="14">
        <v>2320</v>
      </c>
      <c r="E65" s="15" t="s">
        <v>155</v>
      </c>
      <c r="F65" s="68" t="s">
        <v>1559</v>
      </c>
      <c r="G65" s="68" t="s">
        <v>1589</v>
      </c>
      <c r="H65" s="15" t="s">
        <v>161</v>
      </c>
      <c r="I65" s="67" t="s">
        <v>1486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1550</v>
      </c>
      <c r="C66" s="14">
        <v>1240</v>
      </c>
      <c r="D66" s="14">
        <v>1240</v>
      </c>
      <c r="E66" s="15" t="s">
        <v>155</v>
      </c>
      <c r="F66" s="68" t="s">
        <v>1560</v>
      </c>
      <c r="G66" s="68" t="s">
        <v>1590</v>
      </c>
      <c r="H66" s="15" t="s">
        <v>161</v>
      </c>
      <c r="I66" s="67" t="s">
        <v>1561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19736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64292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31   ตุลาคม 2561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64292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1414</v>
      </c>
      <c r="C87" s="14">
        <v>2150</v>
      </c>
      <c r="D87" s="14">
        <v>2150</v>
      </c>
      <c r="E87" s="15" t="s">
        <v>155</v>
      </c>
      <c r="F87" s="71" t="s">
        <v>1538</v>
      </c>
      <c r="G87" s="71" t="s">
        <v>1591</v>
      </c>
      <c r="H87" s="15" t="s">
        <v>161</v>
      </c>
      <c r="I87" s="67" t="s">
        <v>1484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781</v>
      </c>
      <c r="C88" s="14">
        <v>1200</v>
      </c>
      <c r="D88" s="14">
        <v>1200</v>
      </c>
      <c r="E88" s="15" t="s">
        <v>155</v>
      </c>
      <c r="F88" s="68" t="s">
        <v>1539</v>
      </c>
      <c r="G88" s="68" t="s">
        <v>1592</v>
      </c>
      <c r="H88" s="15" t="s">
        <v>161</v>
      </c>
      <c r="I88" s="67" t="s">
        <v>1526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1540</v>
      </c>
      <c r="C89" s="26">
        <v>1830</v>
      </c>
      <c r="D89" s="14">
        <v>1830</v>
      </c>
      <c r="E89" s="15" t="s">
        <v>155</v>
      </c>
      <c r="F89" s="71" t="s">
        <v>1541</v>
      </c>
      <c r="G89" s="71" t="s">
        <v>1593</v>
      </c>
      <c r="H89" s="15" t="s">
        <v>161</v>
      </c>
      <c r="I89" s="67" t="s">
        <v>1532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1162</v>
      </c>
      <c r="C90" s="14">
        <v>1150</v>
      </c>
      <c r="D90" s="14">
        <v>1150</v>
      </c>
      <c r="E90" s="15" t="s">
        <v>155</v>
      </c>
      <c r="F90" s="71" t="s">
        <v>1542</v>
      </c>
      <c r="G90" s="71" t="s">
        <v>1594</v>
      </c>
      <c r="H90" s="15" t="s">
        <v>161</v>
      </c>
      <c r="I90" s="67" t="s">
        <v>1489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 hidden="1">
      <c r="A91" s="15"/>
      <c r="B91" s="13"/>
      <c r="C91" s="14"/>
      <c r="D91" s="14"/>
      <c r="E91" s="15" t="s">
        <v>155</v>
      </c>
      <c r="F91" s="68"/>
      <c r="G91" s="68"/>
      <c r="H91" s="15" t="s">
        <v>161</v>
      </c>
      <c r="I91" s="67"/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 hidden="1">
      <c r="A92" s="15"/>
      <c r="B92" s="13"/>
      <c r="C92" s="14"/>
      <c r="D92" s="14"/>
      <c r="E92" s="15" t="s">
        <v>155</v>
      </c>
      <c r="F92" s="68"/>
      <c r="G92" s="68"/>
      <c r="H92" s="15" t="s">
        <v>161</v>
      </c>
      <c r="I92" s="67"/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6330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1510</v>
      </c>
      <c r="C106" s="14">
        <v>350</v>
      </c>
      <c r="D106" s="14">
        <v>350</v>
      </c>
      <c r="E106" s="15" t="s">
        <v>155</v>
      </c>
      <c r="F106" s="68" t="s">
        <v>1511</v>
      </c>
      <c r="G106" s="68" t="s">
        <v>1595</v>
      </c>
      <c r="H106" s="15" t="s">
        <v>161</v>
      </c>
      <c r="I106" s="67" t="s">
        <v>1512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1513</v>
      </c>
      <c r="C107" s="14">
        <v>4265</v>
      </c>
      <c r="D107" s="14">
        <v>4265</v>
      </c>
      <c r="E107" s="15" t="s">
        <v>155</v>
      </c>
      <c r="F107" s="68" t="s">
        <v>1514</v>
      </c>
      <c r="G107" s="68" t="s">
        <v>1596</v>
      </c>
      <c r="H107" s="15" t="s">
        <v>161</v>
      </c>
      <c r="I107" s="67" t="s">
        <v>1515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1516</v>
      </c>
      <c r="C108" s="14">
        <v>1150</v>
      </c>
      <c r="D108" s="14">
        <v>1150</v>
      </c>
      <c r="E108" s="15" t="s">
        <v>155</v>
      </c>
      <c r="F108" s="68" t="s">
        <v>1517</v>
      </c>
      <c r="G108" s="68" t="s">
        <v>1597</v>
      </c>
      <c r="H108" s="15" t="s">
        <v>161</v>
      </c>
      <c r="I108" s="67" t="s">
        <v>1493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1516</v>
      </c>
      <c r="C109" s="14">
        <v>1208</v>
      </c>
      <c r="D109" s="14">
        <v>1208</v>
      </c>
      <c r="E109" s="15" t="s">
        <v>155</v>
      </c>
      <c r="F109" s="68" t="s">
        <v>1518</v>
      </c>
      <c r="G109" s="68" t="s">
        <v>1598</v>
      </c>
      <c r="H109" s="15" t="s">
        <v>161</v>
      </c>
      <c r="I109" s="67" t="s">
        <v>1484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1516</v>
      </c>
      <c r="C110" s="14">
        <v>930</v>
      </c>
      <c r="D110" s="14">
        <v>930</v>
      </c>
      <c r="E110" s="15" t="s">
        <v>155</v>
      </c>
      <c r="F110" s="68" t="s">
        <v>1519</v>
      </c>
      <c r="G110" s="68" t="s">
        <v>1599</v>
      </c>
      <c r="H110" s="15" t="s">
        <v>161</v>
      </c>
      <c r="I110" s="67" t="s">
        <v>1520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1516</v>
      </c>
      <c r="C111" s="14">
        <v>490</v>
      </c>
      <c r="D111" s="14">
        <v>490</v>
      </c>
      <c r="E111" s="15" t="s">
        <v>155</v>
      </c>
      <c r="F111" s="68" t="s">
        <v>1521</v>
      </c>
      <c r="G111" s="68" t="s">
        <v>1600</v>
      </c>
      <c r="H111" s="15" t="s">
        <v>161</v>
      </c>
      <c r="I111" s="67" t="s">
        <v>1520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1516</v>
      </c>
      <c r="C112" s="14">
        <v>250</v>
      </c>
      <c r="D112" s="14">
        <v>250</v>
      </c>
      <c r="E112" s="15" t="s">
        <v>155</v>
      </c>
      <c r="F112" s="68" t="s">
        <v>1522</v>
      </c>
      <c r="G112" s="68" t="s">
        <v>1601</v>
      </c>
      <c r="H112" s="15" t="s">
        <v>161</v>
      </c>
      <c r="I112" s="67" t="s">
        <v>1523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1513</v>
      </c>
      <c r="C113" s="14">
        <v>100</v>
      </c>
      <c r="D113" s="14">
        <v>100</v>
      </c>
      <c r="E113" s="15" t="s">
        <v>155</v>
      </c>
      <c r="F113" s="68" t="s">
        <v>1524</v>
      </c>
      <c r="G113" s="68" t="s">
        <v>1602</v>
      </c>
      <c r="H113" s="15" t="s">
        <v>161</v>
      </c>
      <c r="I113" s="67" t="s">
        <v>1515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1516</v>
      </c>
      <c r="C114" s="14">
        <v>100</v>
      </c>
      <c r="D114" s="14">
        <v>100</v>
      </c>
      <c r="E114" s="15" t="s">
        <v>155</v>
      </c>
      <c r="F114" s="68" t="s">
        <v>1524</v>
      </c>
      <c r="G114" s="68" t="s">
        <v>1602</v>
      </c>
      <c r="H114" s="15" t="s">
        <v>161</v>
      </c>
      <c r="I114" s="67" t="s">
        <v>1467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1513</v>
      </c>
      <c r="C115" s="14">
        <v>100</v>
      </c>
      <c r="D115" s="14">
        <v>100</v>
      </c>
      <c r="E115" s="15" t="s">
        <v>155</v>
      </c>
      <c r="F115" s="68" t="s">
        <v>1524</v>
      </c>
      <c r="G115" s="68" t="s">
        <v>1602</v>
      </c>
      <c r="H115" s="15" t="s">
        <v>161</v>
      </c>
      <c r="I115" s="67" t="s">
        <v>1497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650</v>
      </c>
      <c r="C116" s="14">
        <v>300</v>
      </c>
      <c r="D116" s="14">
        <v>300</v>
      </c>
      <c r="E116" s="15" t="s">
        <v>155</v>
      </c>
      <c r="F116" s="68" t="s">
        <v>1525</v>
      </c>
      <c r="G116" s="68" t="s">
        <v>1603</v>
      </c>
      <c r="H116" s="15" t="s">
        <v>161</v>
      </c>
      <c r="I116" s="67" t="s">
        <v>1526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1204</v>
      </c>
      <c r="C117" s="14">
        <v>545</v>
      </c>
      <c r="D117" s="14">
        <v>545</v>
      </c>
      <c r="E117" s="15" t="s">
        <v>155</v>
      </c>
      <c r="F117" s="68" t="s">
        <v>1527</v>
      </c>
      <c r="G117" s="68" t="s">
        <v>1604</v>
      </c>
      <c r="H117" s="15" t="s">
        <v>161</v>
      </c>
      <c r="I117" s="67" t="s">
        <v>1475</v>
      </c>
      <c r="J117" s="16">
        <v>5327.28</v>
      </c>
      <c r="K117" s="45" t="s">
        <v>184</v>
      </c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/>
      <c r="B118" s="13" t="s">
        <v>650</v>
      </c>
      <c r="C118" s="14">
        <v>555</v>
      </c>
      <c r="D118" s="14">
        <v>555</v>
      </c>
      <c r="E118" s="15" t="s">
        <v>155</v>
      </c>
      <c r="F118" s="68" t="s">
        <v>1529</v>
      </c>
      <c r="G118" s="68" t="s">
        <v>1605</v>
      </c>
      <c r="H118" s="15" t="s">
        <v>161</v>
      </c>
      <c r="I118" s="67" t="s">
        <v>1486</v>
      </c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650</v>
      </c>
      <c r="C119" s="14">
        <v>495</v>
      </c>
      <c r="D119" s="14">
        <v>495</v>
      </c>
      <c r="E119" s="15" t="s">
        <v>155</v>
      </c>
      <c r="F119" s="68" t="s">
        <v>1530</v>
      </c>
      <c r="G119" s="68" t="s">
        <v>1606</v>
      </c>
      <c r="H119" s="15" t="s">
        <v>161</v>
      </c>
      <c r="I119" s="67" t="s">
        <v>1469</v>
      </c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 t="s">
        <v>1528</v>
      </c>
      <c r="C120" s="14">
        <v>440</v>
      </c>
      <c r="D120" s="14">
        <v>440</v>
      </c>
      <c r="E120" s="15" t="s">
        <v>155</v>
      </c>
      <c r="F120" s="68" t="s">
        <v>1531</v>
      </c>
      <c r="G120" s="68" t="s">
        <v>1607</v>
      </c>
      <c r="H120" s="15" t="s">
        <v>161</v>
      </c>
      <c r="I120" s="67" t="s">
        <v>1532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650</v>
      </c>
      <c r="C121" s="14">
        <v>380</v>
      </c>
      <c r="D121" s="14">
        <v>380</v>
      </c>
      <c r="E121" s="15" t="s">
        <v>155</v>
      </c>
      <c r="F121" s="68" t="s">
        <v>1533</v>
      </c>
      <c r="G121" s="68" t="s">
        <v>1608</v>
      </c>
      <c r="H121" s="15" t="s">
        <v>161</v>
      </c>
      <c r="I121" s="67" t="s">
        <v>1512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650</v>
      </c>
      <c r="C122" s="26">
        <v>135</v>
      </c>
      <c r="D122" s="14">
        <v>135</v>
      </c>
      <c r="E122" s="15" t="s">
        <v>155</v>
      </c>
      <c r="F122" s="68" t="s">
        <v>1534</v>
      </c>
      <c r="G122" s="68" t="s">
        <v>1609</v>
      </c>
      <c r="H122" s="15" t="s">
        <v>161</v>
      </c>
      <c r="I122" s="67" t="s">
        <v>1520</v>
      </c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650</v>
      </c>
      <c r="C123" s="26">
        <v>50</v>
      </c>
      <c r="D123" s="14">
        <v>50</v>
      </c>
      <c r="E123" s="15" t="s">
        <v>155</v>
      </c>
      <c r="F123" s="68" t="s">
        <v>1535</v>
      </c>
      <c r="G123" s="68" t="s">
        <v>1610</v>
      </c>
      <c r="H123" s="15" t="s">
        <v>161</v>
      </c>
      <c r="I123" s="67" t="s">
        <v>1520</v>
      </c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 t="s">
        <v>155</v>
      </c>
      <c r="F128" s="68"/>
      <c r="G128" s="68"/>
      <c r="H128" s="15" t="s">
        <v>161</v>
      </c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 t="s">
        <v>155</v>
      </c>
      <c r="F129" s="68"/>
      <c r="G129" s="68"/>
      <c r="H129" s="15" t="s">
        <v>161</v>
      </c>
      <c r="I129" s="67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26"/>
      <c r="D130" s="14"/>
      <c r="E130" s="15" t="s">
        <v>155</v>
      </c>
      <c r="F130" s="68"/>
      <c r="G130" s="68"/>
      <c r="H130" s="15" t="s">
        <v>161</v>
      </c>
      <c r="I130" s="67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26"/>
      <c r="D131" s="14"/>
      <c r="E131" s="15" t="s">
        <v>155</v>
      </c>
      <c r="F131" s="68"/>
      <c r="G131" s="68"/>
      <c r="H131" s="15" t="s">
        <v>161</v>
      </c>
      <c r="I131" s="67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26"/>
      <c r="D132" s="14"/>
      <c r="E132" s="15" t="s">
        <v>155</v>
      </c>
      <c r="F132" s="68"/>
      <c r="G132" s="68"/>
      <c r="H132" s="15" t="s">
        <v>161</v>
      </c>
      <c r="I132" s="67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26"/>
      <c r="D133" s="14"/>
      <c r="E133" s="15" t="s">
        <v>155</v>
      </c>
      <c r="F133" s="68"/>
      <c r="G133" s="68"/>
      <c r="H133" s="15" t="s">
        <v>161</v>
      </c>
      <c r="I133" s="67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26"/>
      <c r="D134" s="14"/>
      <c r="E134" s="15" t="s">
        <v>155</v>
      </c>
      <c r="F134" s="68"/>
      <c r="G134" s="68"/>
      <c r="H134" s="15" t="s">
        <v>161</v>
      </c>
      <c r="I134" s="67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26"/>
      <c r="D135" s="14"/>
      <c r="E135" s="15" t="s">
        <v>155</v>
      </c>
      <c r="F135" s="68"/>
      <c r="G135" s="68"/>
      <c r="H135" s="15" t="s">
        <v>161</v>
      </c>
      <c r="I135" s="67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26"/>
      <c r="D136" s="14"/>
      <c r="E136" s="15" t="s">
        <v>155</v>
      </c>
      <c r="F136" s="68"/>
      <c r="G136" s="68"/>
      <c r="H136" s="15" t="s">
        <v>161</v>
      </c>
      <c r="I136" s="67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26"/>
      <c r="D137" s="14"/>
      <c r="E137" s="15" t="s">
        <v>155</v>
      </c>
      <c r="F137" s="68"/>
      <c r="G137" s="68"/>
      <c r="H137" s="15" t="s">
        <v>161</v>
      </c>
      <c r="I137" s="67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 t="s">
        <v>155</v>
      </c>
      <c r="F138" s="68"/>
      <c r="G138" s="68"/>
      <c r="H138" s="15" t="s">
        <v>161</v>
      </c>
      <c r="I138" s="67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26"/>
      <c r="D139" s="14"/>
      <c r="E139" s="15" t="s">
        <v>155</v>
      </c>
      <c r="F139" s="68"/>
      <c r="G139" s="68"/>
      <c r="H139" s="15" t="s">
        <v>161</v>
      </c>
      <c r="I139" s="67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hidden="1">
      <c r="A140" s="15"/>
      <c r="B140" s="13"/>
      <c r="C140" s="26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26"/>
      <c r="D141" s="14"/>
      <c r="E141" s="15" t="s">
        <v>155</v>
      </c>
      <c r="F141" s="68"/>
      <c r="G141" s="68"/>
      <c r="H141" s="15" t="s">
        <v>161</v>
      </c>
      <c r="I141" s="67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26"/>
      <c r="D142" s="14"/>
      <c r="E142" s="15" t="s">
        <v>155</v>
      </c>
      <c r="F142" s="68"/>
      <c r="G142" s="68"/>
      <c r="H142" s="15" t="s">
        <v>161</v>
      </c>
      <c r="I142" s="67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26"/>
      <c r="D143" s="14"/>
      <c r="E143" s="15" t="s">
        <v>155</v>
      </c>
      <c r="F143" s="68"/>
      <c r="G143" s="68"/>
      <c r="H143" s="15" t="s">
        <v>161</v>
      </c>
      <c r="I143" s="67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 t="s">
        <v>155</v>
      </c>
      <c r="F144" s="68"/>
      <c r="G144" s="68"/>
      <c r="H144" s="15" t="s">
        <v>161</v>
      </c>
      <c r="I144" s="67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26"/>
      <c r="D145" s="14"/>
      <c r="E145" s="15" t="s">
        <v>155</v>
      </c>
      <c r="F145" s="68"/>
      <c r="G145" s="68"/>
      <c r="H145" s="15" t="s">
        <v>161</v>
      </c>
      <c r="I145" s="67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26"/>
      <c r="D146" s="14"/>
      <c r="E146" s="15" t="s">
        <v>155</v>
      </c>
      <c r="F146" s="68"/>
      <c r="G146" s="68"/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 t="s">
        <v>155</v>
      </c>
      <c r="F147" s="68"/>
      <c r="G147" s="68"/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26"/>
      <c r="D148" s="14"/>
      <c r="E148" s="15" t="s">
        <v>155</v>
      </c>
      <c r="F148" s="68"/>
      <c r="G148" s="68"/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26"/>
      <c r="D149" s="14"/>
      <c r="E149" s="15"/>
      <c r="F149" s="68"/>
      <c r="G149" s="68"/>
      <c r="H149" s="15"/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26"/>
      <c r="D150" s="14"/>
      <c r="E150" s="15"/>
      <c r="F150" s="68"/>
      <c r="G150" s="68"/>
      <c r="H150" s="15"/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Bot="1">
      <c r="A151" s="15"/>
      <c r="B151" s="17"/>
      <c r="C151" s="62">
        <f>SUM(C106:C150)</f>
        <v>11843</v>
      </c>
      <c r="D151" s="14"/>
      <c r="E151" s="13"/>
      <c r="F151" s="15"/>
      <c r="G151" s="13"/>
      <c r="H151" s="15"/>
      <c r="I151" s="13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 thickTop="1">
      <c r="A152" s="15"/>
      <c r="B152" s="17"/>
      <c r="C152" s="22"/>
      <c r="D152" s="14"/>
      <c r="E152" s="13"/>
      <c r="F152" s="15"/>
      <c r="G152" s="13"/>
      <c r="H152" s="15"/>
      <c r="I152" s="13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76">
        <v>6</v>
      </c>
      <c r="B153" s="169" t="s">
        <v>24</v>
      </c>
      <c r="C153" s="170"/>
      <c r="D153" s="170"/>
      <c r="E153" s="170"/>
      <c r="F153" s="170"/>
      <c r="G153" s="170"/>
      <c r="H153" s="170"/>
      <c r="I153" s="171"/>
      <c r="J153" s="16"/>
      <c r="K153" s="51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581</v>
      </c>
      <c r="C154" s="14">
        <v>1577</v>
      </c>
      <c r="D154" s="14">
        <v>1577</v>
      </c>
      <c r="E154" s="15" t="s">
        <v>155</v>
      </c>
      <c r="F154" s="68" t="s">
        <v>1562</v>
      </c>
      <c r="G154" s="68" t="s">
        <v>1611</v>
      </c>
      <c r="H154" s="15" t="s">
        <v>161</v>
      </c>
      <c r="I154" s="67" t="s">
        <v>1486</v>
      </c>
      <c r="J154" s="16">
        <v>9926</v>
      </c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21" customHeight="1">
      <c r="A155" s="15"/>
      <c r="B155" s="13" t="s">
        <v>781</v>
      </c>
      <c r="C155" s="14">
        <v>300</v>
      </c>
      <c r="D155" s="14">
        <v>300</v>
      </c>
      <c r="E155" s="15" t="s">
        <v>155</v>
      </c>
      <c r="F155" s="68" t="s">
        <v>1563</v>
      </c>
      <c r="G155" s="68" t="s">
        <v>1612</v>
      </c>
      <c r="H155" s="15" t="s">
        <v>161</v>
      </c>
      <c r="I155" s="67" t="s">
        <v>1515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1268</v>
      </c>
      <c r="C156" s="14">
        <v>3000</v>
      </c>
      <c r="D156" s="14">
        <v>3000</v>
      </c>
      <c r="E156" s="15" t="s">
        <v>155</v>
      </c>
      <c r="F156" s="68" t="s">
        <v>696</v>
      </c>
      <c r="G156" s="68" t="s">
        <v>697</v>
      </c>
      <c r="H156" s="15" t="s">
        <v>161</v>
      </c>
      <c r="I156" s="67" t="s">
        <v>1561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1564</v>
      </c>
      <c r="C157" s="14">
        <v>9400</v>
      </c>
      <c r="D157" s="14">
        <v>9400</v>
      </c>
      <c r="E157" s="15" t="s">
        <v>155</v>
      </c>
      <c r="F157" s="68" t="s">
        <v>1565</v>
      </c>
      <c r="G157" s="68" t="s">
        <v>1613</v>
      </c>
      <c r="H157" s="15" t="s">
        <v>161</v>
      </c>
      <c r="I157" s="67" t="s">
        <v>1484</v>
      </c>
      <c r="J157" s="16"/>
      <c r="K157" s="49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1268</v>
      </c>
      <c r="C158" s="14">
        <v>8250</v>
      </c>
      <c r="D158" s="14">
        <v>8250</v>
      </c>
      <c r="E158" s="15" t="s">
        <v>155</v>
      </c>
      <c r="F158" s="68" t="s">
        <v>1566</v>
      </c>
      <c r="G158" s="68" t="s">
        <v>1614</v>
      </c>
      <c r="H158" s="15" t="s">
        <v>161</v>
      </c>
      <c r="I158" s="67" t="s">
        <v>1503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26"/>
      <c r="E160" s="15" t="s">
        <v>155</v>
      </c>
      <c r="F160" s="68"/>
      <c r="G160" s="68"/>
      <c r="H160" s="15" t="s">
        <v>161</v>
      </c>
      <c r="I160" s="67"/>
      <c r="J160" s="16">
        <v>11084</v>
      </c>
      <c r="K160" s="45" t="s">
        <v>487</v>
      </c>
      <c r="L160" s="45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20.2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67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67"/>
      <c r="J162" s="16" t="s">
        <v>184</v>
      </c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14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14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14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26"/>
      <c r="D168" s="14"/>
      <c r="E168" s="15"/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Bot="1">
      <c r="A169" s="15"/>
      <c r="B169" s="17"/>
      <c r="C169" s="62">
        <f>SUM(C154:C168)</f>
        <v>22527</v>
      </c>
      <c r="D169" s="14"/>
      <c r="E169" s="13"/>
      <c r="F169" s="15"/>
      <c r="G169" s="13"/>
      <c r="H169" s="15"/>
      <c r="I169" s="13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thickTop="1">
      <c r="A170" s="15"/>
      <c r="B170" s="17"/>
      <c r="C170" s="22"/>
      <c r="D170" s="14"/>
      <c r="E170" s="13"/>
      <c r="F170" s="15"/>
      <c r="G170" s="13"/>
      <c r="H170" s="15"/>
      <c r="I170" s="13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>
      <c r="A171" s="76">
        <v>7</v>
      </c>
      <c r="B171" s="169" t="s">
        <v>25</v>
      </c>
      <c r="C171" s="170"/>
      <c r="D171" s="170"/>
      <c r="E171" s="170"/>
      <c r="F171" s="170"/>
      <c r="G171" s="170"/>
      <c r="H171" s="170"/>
      <c r="I171" s="171"/>
      <c r="J171" s="16"/>
      <c r="K171" s="51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1465</v>
      </c>
      <c r="C172" s="14">
        <v>3020</v>
      </c>
      <c r="D172" s="14">
        <v>3020</v>
      </c>
      <c r="E172" s="15" t="s">
        <v>155</v>
      </c>
      <c r="F172" s="68" t="s">
        <v>1466</v>
      </c>
      <c r="G172" s="68" t="s">
        <v>1615</v>
      </c>
      <c r="H172" s="15" t="s">
        <v>161</v>
      </c>
      <c r="I172" s="67" t="s">
        <v>1467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>
      <c r="A173" s="15"/>
      <c r="B173" s="13" t="s">
        <v>42</v>
      </c>
      <c r="C173" s="14">
        <v>3586</v>
      </c>
      <c r="D173" s="14">
        <v>3586</v>
      </c>
      <c r="E173" s="15" t="s">
        <v>155</v>
      </c>
      <c r="F173" s="68" t="s">
        <v>1468</v>
      </c>
      <c r="G173" s="68" t="s">
        <v>1616</v>
      </c>
      <c r="H173" s="15" t="s">
        <v>161</v>
      </c>
      <c r="I173" s="67" t="s">
        <v>1469</v>
      </c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>
      <c r="A174" s="15"/>
      <c r="B174" s="13" t="s">
        <v>1470</v>
      </c>
      <c r="C174" s="14">
        <v>1442</v>
      </c>
      <c r="D174" s="14">
        <v>1442</v>
      </c>
      <c r="E174" s="15" t="s">
        <v>155</v>
      </c>
      <c r="F174" s="68" t="s">
        <v>1471</v>
      </c>
      <c r="G174" s="68" t="s">
        <v>1617</v>
      </c>
      <c r="H174" s="15" t="s">
        <v>161</v>
      </c>
      <c r="I174" s="67" t="s">
        <v>1469</v>
      </c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>
      <c r="A175" s="15"/>
      <c r="B175" s="13" t="s">
        <v>1472</v>
      </c>
      <c r="C175" s="14">
        <v>500</v>
      </c>
      <c r="D175" s="14">
        <v>500</v>
      </c>
      <c r="E175" s="15" t="s">
        <v>155</v>
      </c>
      <c r="F175" s="68" t="s">
        <v>1473</v>
      </c>
      <c r="G175" s="68" t="s">
        <v>1618</v>
      </c>
      <c r="H175" s="15" t="s">
        <v>161</v>
      </c>
      <c r="I175" s="67" t="s">
        <v>1469</v>
      </c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>
      <c r="A176" s="15"/>
      <c r="B176" s="13" t="s">
        <v>42</v>
      </c>
      <c r="C176" s="14">
        <v>1365</v>
      </c>
      <c r="D176" s="14">
        <v>1365</v>
      </c>
      <c r="E176" s="15" t="s">
        <v>155</v>
      </c>
      <c r="F176" s="68" t="s">
        <v>1474</v>
      </c>
      <c r="G176" s="68" t="s">
        <v>1619</v>
      </c>
      <c r="H176" s="15" t="s">
        <v>161</v>
      </c>
      <c r="I176" s="67" t="s">
        <v>1475</v>
      </c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>
      <c r="A177" s="15"/>
      <c r="B177" s="13" t="s">
        <v>1476</v>
      </c>
      <c r="C177" s="14">
        <v>200</v>
      </c>
      <c r="D177" s="14">
        <v>200</v>
      </c>
      <c r="E177" s="15" t="s">
        <v>155</v>
      </c>
      <c r="F177" s="68" t="s">
        <v>1477</v>
      </c>
      <c r="G177" s="68" t="s">
        <v>1620</v>
      </c>
      <c r="H177" s="15" t="s">
        <v>161</v>
      </c>
      <c r="I177" s="67" t="s">
        <v>1475</v>
      </c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>
      <c r="A178" s="15"/>
      <c r="B178" s="13" t="s">
        <v>42</v>
      </c>
      <c r="C178" s="14">
        <v>704</v>
      </c>
      <c r="D178" s="14">
        <v>704</v>
      </c>
      <c r="E178" s="15" t="s">
        <v>155</v>
      </c>
      <c r="F178" s="68" t="s">
        <v>1478</v>
      </c>
      <c r="G178" s="68" t="s">
        <v>1621</v>
      </c>
      <c r="H178" s="15" t="s">
        <v>161</v>
      </c>
      <c r="I178" s="67" t="s">
        <v>1479</v>
      </c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>
      <c r="A179" s="15"/>
      <c r="B179" s="13" t="s">
        <v>1122</v>
      </c>
      <c r="C179" s="14">
        <v>1800</v>
      </c>
      <c r="D179" s="14">
        <v>1800</v>
      </c>
      <c r="E179" s="15" t="s">
        <v>155</v>
      </c>
      <c r="F179" s="68" t="s">
        <v>1480</v>
      </c>
      <c r="G179" s="68" t="s">
        <v>1622</v>
      </c>
      <c r="H179" s="15" t="s">
        <v>161</v>
      </c>
      <c r="I179" s="67" t="s">
        <v>1469</v>
      </c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>
      <c r="A180" s="15"/>
      <c r="B180" s="13" t="s">
        <v>1481</v>
      </c>
      <c r="C180" s="14">
        <v>2990</v>
      </c>
      <c r="D180" s="14">
        <v>2990</v>
      </c>
      <c r="E180" s="15" t="s">
        <v>155</v>
      </c>
      <c r="F180" s="68" t="s">
        <v>1482</v>
      </c>
      <c r="G180" s="68" t="s">
        <v>1623</v>
      </c>
      <c r="H180" s="15" t="s">
        <v>161</v>
      </c>
      <c r="I180" s="67" t="s">
        <v>1469</v>
      </c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>
      <c r="A181" s="15"/>
      <c r="B181" s="13" t="s">
        <v>1465</v>
      </c>
      <c r="C181" s="14">
        <v>500</v>
      </c>
      <c r="D181" s="14">
        <v>500</v>
      </c>
      <c r="E181" s="15" t="s">
        <v>155</v>
      </c>
      <c r="F181" s="68" t="s">
        <v>1483</v>
      </c>
      <c r="G181" s="68" t="s">
        <v>1624</v>
      </c>
      <c r="H181" s="15" t="s">
        <v>161</v>
      </c>
      <c r="I181" s="67" t="s">
        <v>1484</v>
      </c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>
      <c r="A182" s="15"/>
      <c r="B182" s="13" t="s">
        <v>1476</v>
      </c>
      <c r="C182" s="14">
        <v>9410</v>
      </c>
      <c r="D182" s="14">
        <v>9410</v>
      </c>
      <c r="E182" s="15" t="s">
        <v>155</v>
      </c>
      <c r="F182" s="68" t="s">
        <v>1485</v>
      </c>
      <c r="G182" s="68" t="s">
        <v>1625</v>
      </c>
      <c r="H182" s="15" t="s">
        <v>161</v>
      </c>
      <c r="I182" s="67" t="s">
        <v>1486</v>
      </c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s="27" customFormat="1" ht="19.5" customHeight="1">
      <c r="A183" s="15"/>
      <c r="B183" s="13" t="s">
        <v>1487</v>
      </c>
      <c r="C183" s="14">
        <v>4090</v>
      </c>
      <c r="D183" s="14">
        <v>490</v>
      </c>
      <c r="E183" s="15" t="s">
        <v>155</v>
      </c>
      <c r="F183" s="68" t="s">
        <v>1488</v>
      </c>
      <c r="G183" s="68" t="s">
        <v>1626</v>
      </c>
      <c r="H183" s="15" t="s">
        <v>161</v>
      </c>
      <c r="I183" s="67" t="s">
        <v>1489</v>
      </c>
      <c r="J183" s="16"/>
      <c r="K183" s="45"/>
      <c r="L183" s="16"/>
      <c r="M183" s="16"/>
      <c r="N183" s="16"/>
      <c r="O183" s="16"/>
      <c r="P183" s="16"/>
      <c r="Q183" s="24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s="27" customFormat="1" ht="19.5" customHeight="1">
      <c r="A184" s="15"/>
      <c r="B184" s="13" t="s">
        <v>1476</v>
      </c>
      <c r="C184" s="14">
        <v>700</v>
      </c>
      <c r="D184" s="14">
        <v>700</v>
      </c>
      <c r="E184" s="15" t="s">
        <v>155</v>
      </c>
      <c r="F184" s="68" t="s">
        <v>1490</v>
      </c>
      <c r="G184" s="68" t="s">
        <v>1627</v>
      </c>
      <c r="H184" s="15" t="s">
        <v>161</v>
      </c>
      <c r="I184" s="67" t="s">
        <v>1491</v>
      </c>
      <c r="J184" s="16"/>
      <c r="K184" s="45"/>
      <c r="L184" s="16"/>
      <c r="M184" s="16"/>
      <c r="N184" s="16"/>
      <c r="O184" s="16"/>
      <c r="P184" s="16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s="27" customFormat="1" ht="19.5" customHeight="1">
      <c r="A185" s="15"/>
      <c r="B185" s="13" t="s">
        <v>581</v>
      </c>
      <c r="C185" s="14">
        <v>1705</v>
      </c>
      <c r="D185" s="14">
        <v>1705</v>
      </c>
      <c r="E185" s="15" t="s">
        <v>155</v>
      </c>
      <c r="F185" s="68" t="s">
        <v>1492</v>
      </c>
      <c r="G185" s="68" t="s">
        <v>1628</v>
      </c>
      <c r="H185" s="15" t="s">
        <v>161</v>
      </c>
      <c r="I185" s="67" t="s">
        <v>1493</v>
      </c>
      <c r="J185" s="16"/>
      <c r="K185" s="45"/>
      <c r="L185" s="16"/>
      <c r="M185" s="16"/>
      <c r="N185" s="16"/>
      <c r="O185" s="16"/>
      <c r="P185" s="16"/>
      <c r="Q185" s="24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s="27" customFormat="1" ht="19.5" customHeight="1" hidden="1">
      <c r="A186" s="15"/>
      <c r="B186" s="13"/>
      <c r="C186" s="14"/>
      <c r="D186" s="14"/>
      <c r="E186" s="15" t="s">
        <v>155</v>
      </c>
      <c r="F186" s="68"/>
      <c r="G186" s="68"/>
      <c r="H186" s="15" t="s">
        <v>161</v>
      </c>
      <c r="I186" s="67"/>
      <c r="J186" s="16"/>
      <c r="K186" s="45"/>
      <c r="L186" s="16"/>
      <c r="M186" s="16"/>
      <c r="N186" s="16"/>
      <c r="O186" s="16"/>
      <c r="P186" s="16"/>
      <c r="Q186" s="24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s="27" customFormat="1" ht="19.5" customHeight="1" hidden="1">
      <c r="A187" s="15"/>
      <c r="B187" s="13"/>
      <c r="C187" s="14"/>
      <c r="D187" s="14"/>
      <c r="E187" s="15" t="s">
        <v>155</v>
      </c>
      <c r="F187" s="68"/>
      <c r="G187" s="68"/>
      <c r="H187" s="15" t="s">
        <v>161</v>
      </c>
      <c r="I187" s="67"/>
      <c r="J187" s="16"/>
      <c r="K187" s="45"/>
      <c r="L187" s="16"/>
      <c r="M187" s="16"/>
      <c r="N187" s="16"/>
      <c r="O187" s="16"/>
      <c r="P187" s="16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s="27" customFormat="1" ht="19.5" customHeight="1" hidden="1">
      <c r="A188" s="15"/>
      <c r="B188" s="13"/>
      <c r="C188" s="14"/>
      <c r="D188" s="14"/>
      <c r="E188" s="15" t="s">
        <v>155</v>
      </c>
      <c r="F188" s="68"/>
      <c r="G188" s="68"/>
      <c r="H188" s="15" t="s">
        <v>161</v>
      </c>
      <c r="I188" s="67"/>
      <c r="J188" s="16"/>
      <c r="K188" s="45"/>
      <c r="L188" s="16"/>
      <c r="M188" s="16"/>
      <c r="N188" s="16"/>
      <c r="O188" s="16"/>
      <c r="P188" s="16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s="27" customFormat="1" ht="19.5" customHeight="1" hidden="1">
      <c r="A189" s="15"/>
      <c r="B189" s="13"/>
      <c r="C189" s="14"/>
      <c r="D189" s="14"/>
      <c r="E189" s="15" t="s">
        <v>155</v>
      </c>
      <c r="F189" s="68"/>
      <c r="G189" s="68"/>
      <c r="H189" s="15" t="s">
        <v>161</v>
      </c>
      <c r="I189" s="67"/>
      <c r="J189" s="16"/>
      <c r="K189" s="45"/>
      <c r="L189" s="16"/>
      <c r="M189" s="16"/>
      <c r="N189" s="16"/>
      <c r="O189" s="16"/>
      <c r="P189" s="16"/>
      <c r="Q189" s="24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s="27" customFormat="1" ht="19.5" customHeight="1" hidden="1">
      <c r="A190" s="15"/>
      <c r="B190" s="13"/>
      <c r="C190" s="14"/>
      <c r="D190" s="14"/>
      <c r="E190" s="15" t="s">
        <v>155</v>
      </c>
      <c r="F190" s="68"/>
      <c r="G190" s="68"/>
      <c r="H190" s="15" t="s">
        <v>161</v>
      </c>
      <c r="I190" s="67"/>
      <c r="J190" s="16"/>
      <c r="K190" s="45"/>
      <c r="L190" s="16"/>
      <c r="M190" s="16"/>
      <c r="N190" s="16"/>
      <c r="O190" s="16"/>
      <c r="P190" s="16"/>
      <c r="Q190" s="24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s="27" customFormat="1" ht="19.5" customHeight="1" hidden="1">
      <c r="A191" s="15"/>
      <c r="B191" s="13"/>
      <c r="C191" s="14"/>
      <c r="D191" s="14"/>
      <c r="E191" s="15" t="s">
        <v>155</v>
      </c>
      <c r="F191" s="68"/>
      <c r="G191" s="68"/>
      <c r="H191" s="15" t="s">
        <v>161</v>
      </c>
      <c r="I191" s="67"/>
      <c r="J191" s="16"/>
      <c r="K191" s="45"/>
      <c r="L191" s="16"/>
      <c r="M191" s="16"/>
      <c r="N191" s="16"/>
      <c r="O191" s="16"/>
      <c r="P191" s="16"/>
      <c r="Q191" s="24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s="27" customFormat="1" ht="19.5" customHeight="1" hidden="1">
      <c r="A192" s="15"/>
      <c r="B192" s="13"/>
      <c r="C192" s="14"/>
      <c r="D192" s="14"/>
      <c r="E192" s="15" t="s">
        <v>155</v>
      </c>
      <c r="F192" s="68"/>
      <c r="G192" s="68"/>
      <c r="H192" s="15" t="s">
        <v>161</v>
      </c>
      <c r="I192" s="15"/>
      <c r="J192" s="16"/>
      <c r="K192" s="45"/>
      <c r="L192" s="16"/>
      <c r="M192" s="16"/>
      <c r="N192" s="16"/>
      <c r="O192" s="16"/>
      <c r="P192" s="16"/>
      <c r="Q192" s="24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s="27" customFormat="1" ht="19.5" customHeight="1" hidden="1">
      <c r="A193" s="15"/>
      <c r="B193" s="13"/>
      <c r="C193" s="14"/>
      <c r="D193" s="14"/>
      <c r="E193" s="15" t="s">
        <v>155</v>
      </c>
      <c r="F193" s="68"/>
      <c r="G193" s="68"/>
      <c r="H193" s="15" t="s">
        <v>161</v>
      </c>
      <c r="I193" s="15"/>
      <c r="J193" s="16"/>
      <c r="K193" s="45"/>
      <c r="L193" s="16"/>
      <c r="M193" s="16"/>
      <c r="N193" s="16"/>
      <c r="O193" s="16"/>
      <c r="P193" s="16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s="27" customFormat="1" ht="19.5" customHeight="1" hidden="1">
      <c r="A194" s="15"/>
      <c r="B194" s="13"/>
      <c r="C194" s="14"/>
      <c r="D194" s="14"/>
      <c r="E194" s="15" t="s">
        <v>155</v>
      </c>
      <c r="F194" s="68"/>
      <c r="G194" s="68"/>
      <c r="H194" s="15" t="s">
        <v>161</v>
      </c>
      <c r="I194" s="15"/>
      <c r="J194" s="16"/>
      <c r="K194" s="45"/>
      <c r="L194" s="16"/>
      <c r="M194" s="16"/>
      <c r="N194" s="16"/>
      <c r="O194" s="16"/>
      <c r="P194" s="16"/>
      <c r="Q194" s="24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 s="27" customFormat="1" ht="19.5" customHeight="1" hidden="1">
      <c r="A195" s="15"/>
      <c r="B195" s="13"/>
      <c r="C195" s="26"/>
      <c r="D195" s="14"/>
      <c r="E195" s="15" t="s">
        <v>155</v>
      </c>
      <c r="F195" s="68"/>
      <c r="G195" s="68"/>
      <c r="H195" s="15" t="s">
        <v>161</v>
      </c>
      <c r="I195" s="15"/>
      <c r="J195" s="16"/>
      <c r="K195" s="45"/>
      <c r="L195" s="16"/>
      <c r="M195" s="16"/>
      <c r="N195" s="16"/>
      <c r="O195" s="16"/>
      <c r="P195" s="16"/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 s="27" customFormat="1" ht="19.5" customHeight="1" hidden="1">
      <c r="A196" s="15"/>
      <c r="B196" s="13"/>
      <c r="C196" s="26"/>
      <c r="D196" s="14"/>
      <c r="E196" s="15" t="s">
        <v>155</v>
      </c>
      <c r="F196" s="68"/>
      <c r="G196" s="68"/>
      <c r="H196" s="15" t="s">
        <v>161</v>
      </c>
      <c r="I196" s="15"/>
      <c r="J196" s="16"/>
      <c r="K196" s="45"/>
      <c r="L196" s="16"/>
      <c r="M196" s="16"/>
      <c r="N196" s="16"/>
      <c r="O196" s="16"/>
      <c r="P196" s="16"/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 s="27" customFormat="1" ht="19.5" customHeight="1" hidden="1">
      <c r="A197" s="15"/>
      <c r="B197" s="13"/>
      <c r="C197" s="26"/>
      <c r="D197" s="14"/>
      <c r="E197" s="15" t="s">
        <v>155</v>
      </c>
      <c r="F197" s="68"/>
      <c r="G197" s="68"/>
      <c r="H197" s="15" t="s">
        <v>161</v>
      </c>
      <c r="I197" s="15"/>
      <c r="J197" s="16"/>
      <c r="K197" s="45"/>
      <c r="L197" s="16"/>
      <c r="M197" s="16"/>
      <c r="N197" s="16"/>
      <c r="O197" s="16"/>
      <c r="P197" s="16"/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1:29" s="27" customFormat="1" ht="19.5" customHeight="1" hidden="1">
      <c r="A198" s="15"/>
      <c r="B198" s="13"/>
      <c r="C198" s="14"/>
      <c r="D198" s="14"/>
      <c r="E198" s="15" t="s">
        <v>155</v>
      </c>
      <c r="F198" s="68"/>
      <c r="G198" s="68"/>
      <c r="H198" s="15" t="s">
        <v>161</v>
      </c>
      <c r="I198" s="15"/>
      <c r="J198" s="16"/>
      <c r="K198" s="45"/>
      <c r="L198" s="16"/>
      <c r="M198" s="16"/>
      <c r="N198" s="16"/>
      <c r="O198" s="16"/>
      <c r="P198" s="16"/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 s="27" customFormat="1" ht="19.5" customHeight="1" hidden="1">
      <c r="A199" s="15"/>
      <c r="B199" s="13"/>
      <c r="C199" s="26"/>
      <c r="D199" s="14"/>
      <c r="E199" s="15" t="s">
        <v>155</v>
      </c>
      <c r="F199" s="68"/>
      <c r="G199" s="68"/>
      <c r="H199" s="15" t="s">
        <v>161</v>
      </c>
      <c r="I199" s="15"/>
      <c r="J199" s="16"/>
      <c r="K199" s="45"/>
      <c r="L199" s="16"/>
      <c r="M199" s="16"/>
      <c r="N199" s="16"/>
      <c r="O199" s="16"/>
      <c r="P199" s="16"/>
      <c r="Q199" s="24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 s="27" customFormat="1" ht="19.5" customHeight="1" thickBot="1">
      <c r="A200" s="15"/>
      <c r="B200" s="13"/>
      <c r="C200" s="21">
        <f>SUM(C172:C199)</f>
        <v>32012</v>
      </c>
      <c r="D200" s="14"/>
      <c r="E200" s="15"/>
      <c r="F200" s="68"/>
      <c r="G200" s="68"/>
      <c r="H200" s="15"/>
      <c r="I200" s="15"/>
      <c r="J200" s="16"/>
      <c r="K200" s="45"/>
      <c r="L200" s="16"/>
      <c r="M200" s="16"/>
      <c r="N200" s="16"/>
      <c r="O200" s="16"/>
      <c r="P200" s="16"/>
      <c r="Q200" s="24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s="27" customFormat="1" ht="19.5" customHeight="1" thickTop="1">
      <c r="A201" s="32"/>
      <c r="B201" s="34"/>
      <c r="C201" s="34"/>
      <c r="D201" s="26"/>
      <c r="E201" s="32"/>
      <c r="F201" s="74"/>
      <c r="G201" s="74"/>
      <c r="H201" s="32"/>
      <c r="I201" s="32"/>
      <c r="J201" s="16"/>
      <c r="K201" s="45"/>
      <c r="L201" s="16"/>
      <c r="M201" s="16"/>
      <c r="N201" s="16"/>
      <c r="O201" s="16"/>
      <c r="P201" s="16"/>
      <c r="Q201" s="24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 s="27" customFormat="1" ht="19.5" customHeight="1">
      <c r="A202" s="32"/>
      <c r="B202" s="34"/>
      <c r="C202" s="34"/>
      <c r="D202" s="26"/>
      <c r="E202" s="34"/>
      <c r="F202" s="32"/>
      <c r="G202" s="34"/>
      <c r="H202" s="34"/>
      <c r="I202" s="34"/>
      <c r="J202" s="16"/>
      <c r="K202" s="45"/>
      <c r="L202" s="16"/>
      <c r="M202" s="16"/>
      <c r="N202" s="16"/>
      <c r="O202" s="16"/>
      <c r="P202" s="16"/>
      <c r="Q202" s="24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 s="27" customFormat="1" ht="19.5" customHeight="1" thickBot="1">
      <c r="A203" s="35"/>
      <c r="B203" s="36"/>
      <c r="C203" s="62">
        <f>+C85+C103+C151+C169+C200</f>
        <v>137004</v>
      </c>
      <c r="D203" s="21"/>
      <c r="E203" s="37"/>
      <c r="F203" s="35"/>
      <c r="G203" s="37"/>
      <c r="H203" s="37"/>
      <c r="I203" s="37"/>
      <c r="J203" s="16"/>
      <c r="K203" s="45"/>
      <c r="L203" s="16"/>
      <c r="M203" s="16"/>
      <c r="N203" s="16"/>
      <c r="O203" s="16"/>
      <c r="P203" s="16"/>
      <c r="Q203" s="24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 s="27" customFormat="1" ht="19.5" customHeight="1" thickTop="1">
      <c r="A204" s="38"/>
      <c r="B204" s="39"/>
      <c r="C204" s="39"/>
      <c r="D204" s="40"/>
      <c r="E204" s="40"/>
      <c r="F204" s="38"/>
      <c r="G204" s="40"/>
      <c r="H204" s="40"/>
      <c r="I204" s="40"/>
      <c r="J204" s="16"/>
      <c r="K204" s="45"/>
      <c r="L204" s="16"/>
      <c r="M204" s="16"/>
      <c r="N204" s="16"/>
      <c r="O204" s="16"/>
      <c r="P204" s="16"/>
      <c r="Q204" s="24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</sheetData>
  <sheetProtection/>
  <mergeCells count="14">
    <mergeCell ref="B153:I153"/>
    <mergeCell ref="B171:I171"/>
    <mergeCell ref="A81:H81"/>
    <mergeCell ref="A82:H82"/>
    <mergeCell ref="A83:H83"/>
    <mergeCell ref="A85:B85"/>
    <mergeCell ref="B86:I86"/>
    <mergeCell ref="B105:I105"/>
    <mergeCell ref="A2:H2"/>
    <mergeCell ref="A3:H3"/>
    <mergeCell ref="A4:H4"/>
    <mergeCell ref="B6:I6"/>
    <mergeCell ref="B29:I29"/>
    <mergeCell ref="B53:I53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72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1307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1361</v>
      </c>
      <c r="C7" s="14">
        <v>300</v>
      </c>
      <c r="D7" s="22">
        <v>300</v>
      </c>
      <c r="E7" s="15" t="s">
        <v>155</v>
      </c>
      <c r="F7" s="77" t="s">
        <v>1362</v>
      </c>
      <c r="G7" s="77" t="s">
        <v>1364</v>
      </c>
      <c r="H7" s="15" t="s">
        <v>161</v>
      </c>
      <c r="I7" s="67" t="s">
        <v>1337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1300</v>
      </c>
      <c r="D8" s="22">
        <v>1300</v>
      </c>
      <c r="E8" s="15" t="s">
        <v>155</v>
      </c>
      <c r="F8" s="68" t="s">
        <v>1363</v>
      </c>
      <c r="G8" s="68" t="s">
        <v>1365</v>
      </c>
      <c r="H8" s="15" t="s">
        <v>161</v>
      </c>
      <c r="I8" s="67" t="s">
        <v>1337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1414</v>
      </c>
      <c r="C9" s="14">
        <v>489</v>
      </c>
      <c r="D9" s="14">
        <v>489</v>
      </c>
      <c r="E9" s="15" t="s">
        <v>155</v>
      </c>
      <c r="F9" s="68" t="s">
        <v>1415</v>
      </c>
      <c r="G9" s="68" t="s">
        <v>1455</v>
      </c>
      <c r="H9" s="15" t="s">
        <v>161</v>
      </c>
      <c r="I9" s="67" t="s">
        <v>1231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1414</v>
      </c>
      <c r="C10" s="14">
        <v>321</v>
      </c>
      <c r="D10" s="14">
        <v>321</v>
      </c>
      <c r="E10" s="15" t="s">
        <v>155</v>
      </c>
      <c r="F10" s="68" t="s">
        <v>1416</v>
      </c>
      <c r="G10" s="68" t="s">
        <v>1456</v>
      </c>
      <c r="H10" s="15" t="s">
        <v>161</v>
      </c>
      <c r="I10" s="67" t="s">
        <v>1417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1361</v>
      </c>
      <c r="C11" s="14">
        <v>238</v>
      </c>
      <c r="D11" s="14">
        <v>238</v>
      </c>
      <c r="E11" s="15" t="s">
        <v>155</v>
      </c>
      <c r="F11" s="68" t="s">
        <v>1418</v>
      </c>
      <c r="G11" s="68" t="s">
        <v>1457</v>
      </c>
      <c r="H11" s="15" t="s">
        <v>161</v>
      </c>
      <c r="I11" s="67" t="s">
        <v>1326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1414</v>
      </c>
      <c r="C12" s="14">
        <v>550</v>
      </c>
      <c r="D12" s="14">
        <v>550</v>
      </c>
      <c r="E12" s="15" t="s">
        <v>155</v>
      </c>
      <c r="F12" s="68" t="s">
        <v>1419</v>
      </c>
      <c r="G12" s="68" t="s">
        <v>1458</v>
      </c>
      <c r="H12" s="15" t="s">
        <v>161</v>
      </c>
      <c r="I12" s="67" t="s">
        <v>1316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581</v>
      </c>
      <c r="C13" s="14">
        <v>550</v>
      </c>
      <c r="D13" s="14">
        <v>550</v>
      </c>
      <c r="E13" s="15" t="s">
        <v>155</v>
      </c>
      <c r="F13" s="68" t="s">
        <v>1420</v>
      </c>
      <c r="G13" s="68" t="s">
        <v>1459</v>
      </c>
      <c r="H13" s="15" t="s">
        <v>161</v>
      </c>
      <c r="I13" s="67" t="s">
        <v>1417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1268</v>
      </c>
      <c r="C14" s="14">
        <v>1590</v>
      </c>
      <c r="D14" s="14">
        <v>1590</v>
      </c>
      <c r="E14" s="15" t="s">
        <v>155</v>
      </c>
      <c r="F14" s="68" t="s">
        <v>1421</v>
      </c>
      <c r="G14" s="68" t="s">
        <v>1460</v>
      </c>
      <c r="H14" s="15" t="s">
        <v>161</v>
      </c>
      <c r="I14" s="67" t="s">
        <v>1326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1361</v>
      </c>
      <c r="C15" s="14">
        <v>280</v>
      </c>
      <c r="D15" s="22">
        <v>280</v>
      </c>
      <c r="E15" s="15" t="s">
        <v>155</v>
      </c>
      <c r="F15" s="68" t="s">
        <v>1422</v>
      </c>
      <c r="G15" s="68" t="s">
        <v>1461</v>
      </c>
      <c r="H15" s="15" t="s">
        <v>161</v>
      </c>
      <c r="I15" s="67" t="s">
        <v>1329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1414</v>
      </c>
      <c r="C16" s="14">
        <v>871</v>
      </c>
      <c r="D16" s="14">
        <v>871</v>
      </c>
      <c r="E16" s="15" t="s">
        <v>155</v>
      </c>
      <c r="F16" s="68" t="s">
        <v>1423</v>
      </c>
      <c r="G16" s="68" t="s">
        <v>1462</v>
      </c>
      <c r="H16" s="15" t="s">
        <v>161</v>
      </c>
      <c r="I16" s="67" t="s">
        <v>1396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650</v>
      </c>
      <c r="C17" s="14">
        <v>600</v>
      </c>
      <c r="D17" s="14">
        <v>600</v>
      </c>
      <c r="E17" s="15" t="s">
        <v>155</v>
      </c>
      <c r="F17" s="68" t="s">
        <v>1424</v>
      </c>
      <c r="G17" s="68" t="s">
        <v>1463</v>
      </c>
      <c r="H17" s="15" t="s">
        <v>161</v>
      </c>
      <c r="I17" s="67" t="s">
        <v>1318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1425</v>
      </c>
      <c r="C18" s="14">
        <v>500</v>
      </c>
      <c r="D18" s="26">
        <v>500</v>
      </c>
      <c r="E18" s="15" t="s">
        <v>155</v>
      </c>
      <c r="F18" s="68" t="s">
        <v>1426</v>
      </c>
      <c r="G18" s="68" t="s">
        <v>1464</v>
      </c>
      <c r="H18" s="15" t="s">
        <v>161</v>
      </c>
      <c r="I18" s="15" t="s">
        <v>1398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7589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1408</v>
      </c>
      <c r="C30" s="14">
        <v>3450</v>
      </c>
      <c r="D30" s="14">
        <v>3450</v>
      </c>
      <c r="E30" s="15" t="s">
        <v>155</v>
      </c>
      <c r="F30" s="68" t="s">
        <v>1409</v>
      </c>
      <c r="G30" s="68" t="s">
        <v>1412</v>
      </c>
      <c r="H30" s="15" t="s">
        <v>161</v>
      </c>
      <c r="I30" s="67" t="s">
        <v>1311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581</v>
      </c>
      <c r="C31" s="14">
        <v>120</v>
      </c>
      <c r="D31" s="14">
        <v>120</v>
      </c>
      <c r="E31" s="15" t="s">
        <v>155</v>
      </c>
      <c r="F31" s="68" t="s">
        <v>1410</v>
      </c>
      <c r="G31" s="68" t="s">
        <v>1413</v>
      </c>
      <c r="H31" s="15" t="s">
        <v>161</v>
      </c>
      <c r="I31" s="67" t="s">
        <v>1411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3570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581</v>
      </c>
      <c r="C54" s="14">
        <v>520</v>
      </c>
      <c r="D54" s="14">
        <v>520</v>
      </c>
      <c r="E54" s="15" t="s">
        <v>155</v>
      </c>
      <c r="F54" s="68" t="s">
        <v>1308</v>
      </c>
      <c r="G54" s="68" t="s">
        <v>1319</v>
      </c>
      <c r="H54" s="15" t="s">
        <v>161</v>
      </c>
      <c r="I54" s="67" t="s">
        <v>1309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1275</v>
      </c>
      <c r="D55" s="14">
        <v>1275</v>
      </c>
      <c r="E55" s="15" t="s">
        <v>155</v>
      </c>
      <c r="F55" s="68" t="s">
        <v>1310</v>
      </c>
      <c r="G55" s="68" t="s">
        <v>1320</v>
      </c>
      <c r="H55" s="15" t="s">
        <v>161</v>
      </c>
      <c r="I55" s="67" t="s">
        <v>1311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1312</v>
      </c>
      <c r="C56" s="14">
        <v>2900</v>
      </c>
      <c r="D56" s="14">
        <v>2900</v>
      </c>
      <c r="E56" s="15" t="s">
        <v>155</v>
      </c>
      <c r="F56" s="68" t="s">
        <v>1313</v>
      </c>
      <c r="G56" s="68" t="s">
        <v>1321</v>
      </c>
      <c r="H56" s="15" t="s">
        <v>161</v>
      </c>
      <c r="I56" s="67" t="s">
        <v>1311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1314</v>
      </c>
      <c r="C57" s="14">
        <v>165</v>
      </c>
      <c r="D57" s="14">
        <v>165</v>
      </c>
      <c r="E57" s="15" t="s">
        <v>155</v>
      </c>
      <c r="F57" s="68" t="s">
        <v>1315</v>
      </c>
      <c r="G57" s="68" t="s">
        <v>1322</v>
      </c>
      <c r="H57" s="15" t="s">
        <v>161</v>
      </c>
      <c r="I57" s="67" t="s">
        <v>1316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42</v>
      </c>
      <c r="C58" s="14">
        <v>270</v>
      </c>
      <c r="D58" s="14">
        <v>270</v>
      </c>
      <c r="E58" s="15" t="s">
        <v>155</v>
      </c>
      <c r="F58" s="68" t="s">
        <v>1317</v>
      </c>
      <c r="G58" s="68" t="s">
        <v>1323</v>
      </c>
      <c r="H58" s="15" t="s">
        <v>161</v>
      </c>
      <c r="I58" s="67" t="s">
        <v>1318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 hidden="1">
      <c r="A59" s="15"/>
      <c r="B59" s="13"/>
      <c r="C59" s="14"/>
      <c r="D59" s="14"/>
      <c r="E59" s="15" t="s">
        <v>155</v>
      </c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 hidden="1">
      <c r="A60" s="15"/>
      <c r="B60" s="13"/>
      <c r="C60" s="14"/>
      <c r="D60" s="14"/>
      <c r="E60" s="15" t="s">
        <v>155</v>
      </c>
      <c r="F60" s="68"/>
      <c r="G60" s="68"/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14"/>
      <c r="D61" s="14"/>
      <c r="E61" s="15" t="s">
        <v>155</v>
      </c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/>
      <c r="E62" s="15" t="s">
        <v>155</v>
      </c>
      <c r="F62" s="68"/>
      <c r="G62" s="68"/>
      <c r="H62" s="15" t="s">
        <v>161</v>
      </c>
      <c r="I62" s="67"/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/>
      <c r="E63" s="15" t="s">
        <v>155</v>
      </c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 hidden="1">
      <c r="A64" s="15"/>
      <c r="B64" s="13"/>
      <c r="C64" s="14"/>
      <c r="D64" s="14"/>
      <c r="E64" s="15" t="s">
        <v>155</v>
      </c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 hidden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 hidden="1">
      <c r="A66" s="15"/>
      <c r="B66" s="13"/>
      <c r="C66" s="14"/>
      <c r="D66" s="14"/>
      <c r="E66" s="15" t="s">
        <v>155</v>
      </c>
      <c r="F66" s="68"/>
      <c r="G66" s="68"/>
      <c r="H66" s="15" t="s">
        <v>161</v>
      </c>
      <c r="I66" s="67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5130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16289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 hidden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30   กันยายน 2561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16289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1324</v>
      </c>
      <c r="C87" s="14">
        <v>460</v>
      </c>
      <c r="D87" s="14">
        <v>460</v>
      </c>
      <c r="E87" s="15" t="s">
        <v>155</v>
      </c>
      <c r="F87" s="71" t="s">
        <v>1325</v>
      </c>
      <c r="G87" s="71" t="s">
        <v>1338</v>
      </c>
      <c r="H87" s="15" t="s">
        <v>161</v>
      </c>
      <c r="I87" s="67" t="s">
        <v>1326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1327</v>
      </c>
      <c r="C88" s="14">
        <v>2000</v>
      </c>
      <c r="D88" s="14">
        <v>2000</v>
      </c>
      <c r="E88" s="15" t="s">
        <v>155</v>
      </c>
      <c r="F88" s="68" t="s">
        <v>1328</v>
      </c>
      <c r="G88" s="68" t="s">
        <v>1339</v>
      </c>
      <c r="H88" s="15" t="s">
        <v>161</v>
      </c>
      <c r="I88" s="67" t="s">
        <v>1329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1434</v>
      </c>
      <c r="C89" s="26">
        <v>100</v>
      </c>
      <c r="D89" s="14">
        <v>100</v>
      </c>
      <c r="E89" s="15" t="s">
        <v>155</v>
      </c>
      <c r="F89" s="71" t="s">
        <v>1330</v>
      </c>
      <c r="G89" s="71" t="s">
        <v>1340</v>
      </c>
      <c r="H89" s="15" t="s">
        <v>161</v>
      </c>
      <c r="I89" s="67" t="s">
        <v>1331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581</v>
      </c>
      <c r="C90" s="14">
        <v>1300</v>
      </c>
      <c r="D90" s="14">
        <v>1300</v>
      </c>
      <c r="E90" s="15" t="s">
        <v>155</v>
      </c>
      <c r="F90" s="68" t="s">
        <v>1332</v>
      </c>
      <c r="G90" s="68" t="s">
        <v>1341</v>
      </c>
      <c r="H90" s="15" t="s">
        <v>161</v>
      </c>
      <c r="I90" s="67" t="s">
        <v>1333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33</v>
      </c>
      <c r="C91" s="14">
        <v>8000</v>
      </c>
      <c r="D91" s="14">
        <v>8000</v>
      </c>
      <c r="E91" s="15" t="s">
        <v>155</v>
      </c>
      <c r="F91" s="68" t="s">
        <v>1334</v>
      </c>
      <c r="G91" s="68" t="s">
        <v>1342</v>
      </c>
      <c r="H91" s="15" t="s">
        <v>161</v>
      </c>
      <c r="I91" s="67" t="s">
        <v>1335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33</v>
      </c>
      <c r="C92" s="14">
        <v>5000</v>
      </c>
      <c r="D92" s="14">
        <v>5000</v>
      </c>
      <c r="E92" s="15" t="s">
        <v>155</v>
      </c>
      <c r="F92" s="68" t="s">
        <v>1336</v>
      </c>
      <c r="G92" s="68" t="s">
        <v>1343</v>
      </c>
      <c r="H92" s="15" t="s">
        <v>161</v>
      </c>
      <c r="I92" s="67" t="s">
        <v>1337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hidden="1">
      <c r="A93" s="15"/>
      <c r="B93" s="13"/>
      <c r="C93" s="14"/>
      <c r="D93" s="14"/>
      <c r="E93" s="15" t="s">
        <v>155</v>
      </c>
      <c r="F93" s="68"/>
      <c r="G93" s="68"/>
      <c r="H93" s="15" t="s">
        <v>161</v>
      </c>
      <c r="I93" s="67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 hidden="1">
      <c r="A94" s="15"/>
      <c r="B94" s="13"/>
      <c r="C94" s="14"/>
      <c r="D94" s="14"/>
      <c r="E94" s="15" t="s">
        <v>155</v>
      </c>
      <c r="F94" s="68"/>
      <c r="G94" s="68"/>
      <c r="H94" s="15" t="s">
        <v>161</v>
      </c>
      <c r="I94" s="67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 hidden="1">
      <c r="A95" s="15"/>
      <c r="B95" s="13"/>
      <c r="C95" s="14"/>
      <c r="D95" s="14"/>
      <c r="E95" s="15" t="s">
        <v>155</v>
      </c>
      <c r="F95" s="68"/>
      <c r="G95" s="68"/>
      <c r="H95" s="15" t="s">
        <v>161</v>
      </c>
      <c r="I95" s="15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 hidden="1">
      <c r="A96" s="15"/>
      <c r="B96" s="13"/>
      <c r="C96" s="14"/>
      <c r="D96" s="14"/>
      <c r="E96" s="15" t="s">
        <v>155</v>
      </c>
      <c r="F96" s="68"/>
      <c r="G96" s="68"/>
      <c r="H96" s="15" t="s">
        <v>161</v>
      </c>
      <c r="I96" s="15"/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 hidden="1">
      <c r="A97" s="15"/>
      <c r="B97" s="13"/>
      <c r="C97" s="14"/>
      <c r="D97" s="14"/>
      <c r="E97" s="15" t="s">
        <v>155</v>
      </c>
      <c r="F97" s="68"/>
      <c r="G97" s="68"/>
      <c r="H97" s="15" t="s">
        <v>161</v>
      </c>
      <c r="I97" s="15"/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16860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thickTop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1429</v>
      </c>
      <c r="C106" s="14">
        <v>3330</v>
      </c>
      <c r="D106" s="14">
        <v>3330</v>
      </c>
      <c r="E106" s="15" t="s">
        <v>155</v>
      </c>
      <c r="F106" s="68" t="s">
        <v>1430</v>
      </c>
      <c r="G106" s="68" t="s">
        <v>1444</v>
      </c>
      <c r="H106" s="15" t="s">
        <v>161</v>
      </c>
      <c r="I106" s="67" t="s">
        <v>1335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1431</v>
      </c>
      <c r="C107" s="14">
        <v>1430</v>
      </c>
      <c r="D107" s="14">
        <v>1430</v>
      </c>
      <c r="E107" s="15" t="s">
        <v>155</v>
      </c>
      <c r="F107" s="68" t="s">
        <v>1432</v>
      </c>
      <c r="G107" s="68" t="s">
        <v>1445</v>
      </c>
      <c r="H107" s="15" t="s">
        <v>161</v>
      </c>
      <c r="I107" s="67" t="s">
        <v>1316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1429</v>
      </c>
      <c r="C108" s="14">
        <v>1300</v>
      </c>
      <c r="D108" s="14">
        <v>1300</v>
      </c>
      <c r="E108" s="15" t="s">
        <v>155</v>
      </c>
      <c r="F108" s="68" t="s">
        <v>1430</v>
      </c>
      <c r="G108" s="68" t="s">
        <v>1446</v>
      </c>
      <c r="H108" s="15" t="s">
        <v>161</v>
      </c>
      <c r="I108" s="67" t="s">
        <v>1337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1433</v>
      </c>
      <c r="C109" s="14">
        <v>720</v>
      </c>
      <c r="D109" s="14">
        <v>720</v>
      </c>
      <c r="E109" s="15" t="s">
        <v>155</v>
      </c>
      <c r="F109" s="68" t="s">
        <v>1435</v>
      </c>
      <c r="G109" s="68" t="s">
        <v>1447</v>
      </c>
      <c r="H109" s="15" t="s">
        <v>161</v>
      </c>
      <c r="I109" s="67" t="s">
        <v>1331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42</v>
      </c>
      <c r="C110" s="14">
        <v>144</v>
      </c>
      <c r="D110" s="14">
        <v>144</v>
      </c>
      <c r="E110" s="15" t="s">
        <v>155</v>
      </c>
      <c r="F110" s="68" t="s">
        <v>1436</v>
      </c>
      <c r="G110" s="68" t="s">
        <v>1448</v>
      </c>
      <c r="H110" s="15" t="s">
        <v>161</v>
      </c>
      <c r="I110" s="67" t="s">
        <v>1344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42</v>
      </c>
      <c r="C111" s="14">
        <v>80</v>
      </c>
      <c r="D111" s="14">
        <v>80</v>
      </c>
      <c r="E111" s="15" t="s">
        <v>155</v>
      </c>
      <c r="F111" s="68" t="s">
        <v>1437</v>
      </c>
      <c r="G111" s="68" t="s">
        <v>1449</v>
      </c>
      <c r="H111" s="15" t="s">
        <v>161</v>
      </c>
      <c r="I111" s="67" t="s">
        <v>1311</v>
      </c>
      <c r="J111" s="16">
        <v>5327.28</v>
      </c>
      <c r="K111" s="45" t="s">
        <v>184</v>
      </c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650</v>
      </c>
      <c r="C112" s="14">
        <v>180</v>
      </c>
      <c r="D112" s="14">
        <v>180</v>
      </c>
      <c r="E112" s="15" t="s">
        <v>155</v>
      </c>
      <c r="F112" s="68" t="s">
        <v>644</v>
      </c>
      <c r="G112" s="68" t="s">
        <v>645</v>
      </c>
      <c r="H112" s="15" t="s">
        <v>161</v>
      </c>
      <c r="I112" s="67" t="s">
        <v>1371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996</v>
      </c>
      <c r="C113" s="14">
        <v>6320</v>
      </c>
      <c r="D113" s="14">
        <v>6320</v>
      </c>
      <c r="E113" s="15" t="s">
        <v>155</v>
      </c>
      <c r="F113" s="68" t="s">
        <v>1438</v>
      </c>
      <c r="G113" s="68" t="s">
        <v>1450</v>
      </c>
      <c r="H113" s="15" t="s">
        <v>161</v>
      </c>
      <c r="I113" s="67" t="s">
        <v>1392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650</v>
      </c>
      <c r="C114" s="14">
        <v>600</v>
      </c>
      <c r="D114" s="14">
        <v>600</v>
      </c>
      <c r="E114" s="15" t="s">
        <v>155</v>
      </c>
      <c r="F114" s="68" t="s">
        <v>1439</v>
      </c>
      <c r="G114" s="68" t="s">
        <v>1451</v>
      </c>
      <c r="H114" s="15" t="s">
        <v>161</v>
      </c>
      <c r="I114" s="67" t="s">
        <v>1368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42</v>
      </c>
      <c r="C115" s="14">
        <v>530</v>
      </c>
      <c r="D115" s="14">
        <v>530</v>
      </c>
      <c r="E115" s="15" t="s">
        <v>155</v>
      </c>
      <c r="F115" s="68" t="s">
        <v>1440</v>
      </c>
      <c r="G115" s="68" t="s">
        <v>1452</v>
      </c>
      <c r="H115" s="15" t="s">
        <v>161</v>
      </c>
      <c r="I115" s="67" t="s">
        <v>1399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42</v>
      </c>
      <c r="C116" s="26">
        <v>95</v>
      </c>
      <c r="D116" s="14">
        <v>95</v>
      </c>
      <c r="E116" s="15" t="s">
        <v>155</v>
      </c>
      <c r="F116" s="68" t="s">
        <v>1441</v>
      </c>
      <c r="G116" s="68" t="s">
        <v>1453</v>
      </c>
      <c r="H116" s="15" t="s">
        <v>161</v>
      </c>
      <c r="I116" s="67" t="s">
        <v>1442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42</v>
      </c>
      <c r="C117" s="26">
        <v>60</v>
      </c>
      <c r="D117" s="14">
        <v>60</v>
      </c>
      <c r="E117" s="15" t="s">
        <v>155</v>
      </c>
      <c r="F117" s="68" t="s">
        <v>1443</v>
      </c>
      <c r="G117" s="68" t="s">
        <v>1454</v>
      </c>
      <c r="H117" s="15" t="s">
        <v>161</v>
      </c>
      <c r="I117" s="67" t="s">
        <v>1329</v>
      </c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26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/>
      <c r="F128" s="68"/>
      <c r="G128" s="68"/>
      <c r="H128" s="15"/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/>
      <c r="F129" s="68"/>
      <c r="G129" s="68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thickBot="1">
      <c r="A130" s="15"/>
      <c r="B130" s="17"/>
      <c r="C130" s="62">
        <f>SUM(C106:C129)</f>
        <v>14789</v>
      </c>
      <c r="D130" s="14"/>
      <c r="E130" s="13"/>
      <c r="F130" s="15"/>
      <c r="G130" s="13"/>
      <c r="H130" s="15"/>
      <c r="I130" s="13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 thickTop="1">
      <c r="A131" s="15"/>
      <c r="B131" s="17"/>
      <c r="C131" s="22"/>
      <c r="D131" s="14"/>
      <c r="E131" s="13"/>
      <c r="F131" s="15"/>
      <c r="G131" s="13"/>
      <c r="H131" s="15"/>
      <c r="I131" s="13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thickTop="1">
      <c r="A132" s="76">
        <v>6</v>
      </c>
      <c r="B132" s="169" t="s">
        <v>24</v>
      </c>
      <c r="C132" s="170"/>
      <c r="D132" s="170"/>
      <c r="E132" s="170"/>
      <c r="F132" s="170"/>
      <c r="G132" s="170"/>
      <c r="H132" s="170"/>
      <c r="I132" s="171"/>
      <c r="J132" s="16"/>
      <c r="K132" s="51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581</v>
      </c>
      <c r="C133" s="14">
        <v>269</v>
      </c>
      <c r="D133" s="14">
        <v>269</v>
      </c>
      <c r="E133" s="15" t="s">
        <v>155</v>
      </c>
      <c r="F133" s="68" t="s">
        <v>1347</v>
      </c>
      <c r="G133" s="68" t="s">
        <v>1355</v>
      </c>
      <c r="H133" s="15" t="s">
        <v>161</v>
      </c>
      <c r="I133" s="67" t="s">
        <v>1344</v>
      </c>
      <c r="J133" s="16">
        <v>9926</v>
      </c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21" customHeight="1">
      <c r="A134" s="15"/>
      <c r="B134" s="13" t="s">
        <v>581</v>
      </c>
      <c r="C134" s="14">
        <v>610</v>
      </c>
      <c r="D134" s="14">
        <v>610</v>
      </c>
      <c r="E134" s="15" t="s">
        <v>155</v>
      </c>
      <c r="F134" s="68" t="s">
        <v>1348</v>
      </c>
      <c r="G134" s="68" t="s">
        <v>1356</v>
      </c>
      <c r="H134" s="15" t="s">
        <v>161</v>
      </c>
      <c r="I134" s="67" t="s">
        <v>1345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581</v>
      </c>
      <c r="C135" s="14">
        <v>420</v>
      </c>
      <c r="D135" s="14">
        <v>420</v>
      </c>
      <c r="E135" s="15" t="s">
        <v>155</v>
      </c>
      <c r="F135" s="68" t="s">
        <v>1349</v>
      </c>
      <c r="G135" s="68" t="s">
        <v>1357</v>
      </c>
      <c r="H135" s="15" t="s">
        <v>161</v>
      </c>
      <c r="I135" s="67" t="s">
        <v>1346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42</v>
      </c>
      <c r="C136" s="14">
        <v>525</v>
      </c>
      <c r="D136" s="14">
        <v>525</v>
      </c>
      <c r="E136" s="15" t="s">
        <v>155</v>
      </c>
      <c r="F136" s="68" t="s">
        <v>1350</v>
      </c>
      <c r="G136" s="68" t="s">
        <v>1358</v>
      </c>
      <c r="H136" s="15" t="s">
        <v>161</v>
      </c>
      <c r="I136" s="67" t="s">
        <v>1351</v>
      </c>
      <c r="J136" s="16"/>
      <c r="K136" s="49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1352</v>
      </c>
      <c r="C137" s="14">
        <v>1580</v>
      </c>
      <c r="D137" s="14">
        <v>1580</v>
      </c>
      <c r="E137" s="15" t="s">
        <v>155</v>
      </c>
      <c r="F137" s="68" t="s">
        <v>1353</v>
      </c>
      <c r="G137" s="68" t="s">
        <v>1359</v>
      </c>
      <c r="H137" s="15" t="s">
        <v>161</v>
      </c>
      <c r="I137" s="67" t="s">
        <v>1344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1238</v>
      </c>
      <c r="C138" s="14">
        <v>150</v>
      </c>
      <c r="D138" s="14">
        <v>150</v>
      </c>
      <c r="E138" s="15" t="s">
        <v>155</v>
      </c>
      <c r="F138" s="68" t="s">
        <v>1354</v>
      </c>
      <c r="G138" s="68" t="s">
        <v>1360</v>
      </c>
      <c r="H138" s="15" t="s">
        <v>161</v>
      </c>
      <c r="I138" s="67" t="s">
        <v>1351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952</v>
      </c>
      <c r="C139" s="14">
        <v>2820</v>
      </c>
      <c r="D139" s="26">
        <v>2820</v>
      </c>
      <c r="E139" s="15" t="s">
        <v>155</v>
      </c>
      <c r="F139" s="68" t="s">
        <v>1390</v>
      </c>
      <c r="G139" s="68" t="s">
        <v>1401</v>
      </c>
      <c r="H139" s="15" t="s">
        <v>161</v>
      </c>
      <c r="I139" s="67" t="s">
        <v>1271</v>
      </c>
      <c r="J139" s="16">
        <v>11084</v>
      </c>
      <c r="K139" s="45" t="s">
        <v>487</v>
      </c>
      <c r="L139" s="45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20.25" customHeight="1">
      <c r="A140" s="15"/>
      <c r="B140" s="13" t="s">
        <v>996</v>
      </c>
      <c r="C140" s="14">
        <v>4793</v>
      </c>
      <c r="D140" s="14">
        <v>4793</v>
      </c>
      <c r="E140" s="15" t="s">
        <v>155</v>
      </c>
      <c r="F140" s="68" t="s">
        <v>1391</v>
      </c>
      <c r="G140" s="68" t="s">
        <v>1402</v>
      </c>
      <c r="H140" s="15" t="s">
        <v>161</v>
      </c>
      <c r="I140" s="67" t="s">
        <v>1392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996</v>
      </c>
      <c r="C141" s="14">
        <v>4162</v>
      </c>
      <c r="D141" s="14">
        <v>4162</v>
      </c>
      <c r="E141" s="15" t="s">
        <v>155</v>
      </c>
      <c r="F141" s="68" t="s">
        <v>1393</v>
      </c>
      <c r="G141" s="68" t="s">
        <v>1403</v>
      </c>
      <c r="H141" s="15" t="s">
        <v>161</v>
      </c>
      <c r="I141" s="67" t="s">
        <v>1333</v>
      </c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581</v>
      </c>
      <c r="C142" s="14">
        <v>250</v>
      </c>
      <c r="D142" s="14">
        <v>250</v>
      </c>
      <c r="E142" s="15" t="s">
        <v>155</v>
      </c>
      <c r="F142" s="68" t="s">
        <v>1394</v>
      </c>
      <c r="G142" s="68" t="s">
        <v>1404</v>
      </c>
      <c r="H142" s="15" t="s">
        <v>161</v>
      </c>
      <c r="I142" s="15" t="s">
        <v>1326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94</v>
      </c>
      <c r="C143" s="14">
        <v>650</v>
      </c>
      <c r="D143" s="14">
        <v>650</v>
      </c>
      <c r="E143" s="15" t="s">
        <v>155</v>
      </c>
      <c r="F143" s="68" t="s">
        <v>1395</v>
      </c>
      <c r="G143" s="68" t="s">
        <v>1405</v>
      </c>
      <c r="H143" s="15" t="s">
        <v>161</v>
      </c>
      <c r="I143" s="15" t="s">
        <v>1396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42</v>
      </c>
      <c r="C144" s="14">
        <v>200</v>
      </c>
      <c r="D144" s="14">
        <v>200</v>
      </c>
      <c r="E144" s="15" t="s">
        <v>155</v>
      </c>
      <c r="F144" s="68" t="s">
        <v>1397</v>
      </c>
      <c r="G144" s="68" t="s">
        <v>1406</v>
      </c>
      <c r="H144" s="15" t="s">
        <v>161</v>
      </c>
      <c r="I144" s="15" t="s">
        <v>1398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42</v>
      </c>
      <c r="C145" s="14">
        <v>715</v>
      </c>
      <c r="D145" s="14">
        <v>715</v>
      </c>
      <c r="E145" s="15" t="s">
        <v>155</v>
      </c>
      <c r="F145" s="68" t="s">
        <v>1400</v>
      </c>
      <c r="G145" s="68" t="s">
        <v>1407</v>
      </c>
      <c r="H145" s="15" t="s">
        <v>161</v>
      </c>
      <c r="I145" s="15" t="s">
        <v>1399</v>
      </c>
      <c r="J145" s="16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/>
      <c r="G146" s="68"/>
      <c r="H146" s="15" t="s">
        <v>161</v>
      </c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/>
      <c r="F147" s="68"/>
      <c r="G147" s="68"/>
      <c r="H147" s="15" t="s">
        <v>161</v>
      </c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thickBot="1">
      <c r="A148" s="15"/>
      <c r="B148" s="17"/>
      <c r="C148" s="62">
        <f>SUM(C133:C147)</f>
        <v>17144</v>
      </c>
      <c r="D148" s="14"/>
      <c r="E148" s="13"/>
      <c r="F148" s="15"/>
      <c r="G148" s="13"/>
      <c r="H148" s="15"/>
      <c r="I148" s="13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 thickTop="1">
      <c r="A149" s="15"/>
      <c r="B149" s="17"/>
      <c r="C149" s="22"/>
      <c r="D149" s="14"/>
      <c r="E149" s="13"/>
      <c r="F149" s="15"/>
      <c r="G149" s="13"/>
      <c r="H149" s="15"/>
      <c r="I149" s="13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thickTop="1">
      <c r="A150" s="76">
        <v>7</v>
      </c>
      <c r="B150" s="169" t="s">
        <v>25</v>
      </c>
      <c r="C150" s="170"/>
      <c r="D150" s="170"/>
      <c r="E150" s="170"/>
      <c r="F150" s="170"/>
      <c r="G150" s="170"/>
      <c r="H150" s="170"/>
      <c r="I150" s="171"/>
      <c r="J150" s="16"/>
      <c r="K150" s="51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1366</v>
      </c>
      <c r="C151" s="14">
        <v>5900</v>
      </c>
      <c r="D151" s="14">
        <v>5900</v>
      </c>
      <c r="E151" s="15" t="s">
        <v>155</v>
      </c>
      <c r="F151" s="68" t="s">
        <v>1367</v>
      </c>
      <c r="G151" s="68" t="s">
        <v>1381</v>
      </c>
      <c r="H151" s="15" t="s">
        <v>161</v>
      </c>
      <c r="I151" s="67" t="s">
        <v>1368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581</v>
      </c>
      <c r="C152" s="14">
        <v>1355</v>
      </c>
      <c r="D152" s="14">
        <v>1355</v>
      </c>
      <c r="E152" s="15" t="s">
        <v>155</v>
      </c>
      <c r="F152" s="68" t="s">
        <v>1369</v>
      </c>
      <c r="G152" s="68" t="s">
        <v>1382</v>
      </c>
      <c r="H152" s="15" t="s">
        <v>161</v>
      </c>
      <c r="I152" s="67" t="s">
        <v>1329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896</v>
      </c>
      <c r="C153" s="14">
        <v>1400</v>
      </c>
      <c r="D153" s="14">
        <v>1400</v>
      </c>
      <c r="E153" s="15" t="s">
        <v>155</v>
      </c>
      <c r="F153" s="68" t="s">
        <v>1370</v>
      </c>
      <c r="G153" s="68" t="s">
        <v>1383</v>
      </c>
      <c r="H153" s="15" t="s">
        <v>161</v>
      </c>
      <c r="I153" s="67" t="s">
        <v>1371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1366</v>
      </c>
      <c r="C154" s="14">
        <v>8390</v>
      </c>
      <c r="D154" s="14">
        <v>8390</v>
      </c>
      <c r="E154" s="15" t="s">
        <v>155</v>
      </c>
      <c r="F154" s="68" t="s">
        <v>1372</v>
      </c>
      <c r="G154" s="68" t="s">
        <v>1384</v>
      </c>
      <c r="H154" s="15" t="s">
        <v>161</v>
      </c>
      <c r="I154" s="67" t="s">
        <v>1309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1373</v>
      </c>
      <c r="C155" s="14">
        <v>350</v>
      </c>
      <c r="D155" s="14">
        <v>350</v>
      </c>
      <c r="E155" s="15" t="s">
        <v>155</v>
      </c>
      <c r="F155" s="68" t="s">
        <v>1374</v>
      </c>
      <c r="G155" s="68" t="s">
        <v>1385</v>
      </c>
      <c r="H155" s="15" t="s">
        <v>161</v>
      </c>
      <c r="I155" s="67" t="s">
        <v>1335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1373</v>
      </c>
      <c r="C156" s="14">
        <v>150</v>
      </c>
      <c r="D156" s="14">
        <v>150</v>
      </c>
      <c r="E156" s="15" t="s">
        <v>155</v>
      </c>
      <c r="F156" s="68" t="s">
        <v>1375</v>
      </c>
      <c r="G156" s="68" t="s">
        <v>1386</v>
      </c>
      <c r="H156" s="15" t="s">
        <v>161</v>
      </c>
      <c r="I156" s="67" t="s">
        <v>1335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1366</v>
      </c>
      <c r="C157" s="14">
        <v>6080</v>
      </c>
      <c r="D157" s="14">
        <v>6080</v>
      </c>
      <c r="E157" s="15" t="s">
        <v>155</v>
      </c>
      <c r="F157" s="68" t="s">
        <v>1376</v>
      </c>
      <c r="G157" s="68" t="s">
        <v>1387</v>
      </c>
      <c r="H157" s="15" t="s">
        <v>161</v>
      </c>
      <c r="I157" s="67" t="s">
        <v>1316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1373</v>
      </c>
      <c r="C158" s="14">
        <v>1220</v>
      </c>
      <c r="D158" s="14">
        <v>1220</v>
      </c>
      <c r="E158" s="15" t="s">
        <v>155</v>
      </c>
      <c r="F158" s="68" t="s">
        <v>1378</v>
      </c>
      <c r="G158" s="68" t="s">
        <v>1388</v>
      </c>
      <c r="H158" s="15" t="s">
        <v>161</v>
      </c>
      <c r="I158" s="67" t="s">
        <v>1311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 t="s">
        <v>1377</v>
      </c>
      <c r="C159" s="14">
        <v>1330</v>
      </c>
      <c r="D159" s="14">
        <v>1330</v>
      </c>
      <c r="E159" s="15" t="s">
        <v>155</v>
      </c>
      <c r="F159" s="68" t="s">
        <v>1379</v>
      </c>
      <c r="G159" s="68" t="s">
        <v>1389</v>
      </c>
      <c r="H159" s="15" t="s">
        <v>161</v>
      </c>
      <c r="I159" s="67" t="s">
        <v>1311</v>
      </c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15"/>
      <c r="B160" s="13" t="s">
        <v>1380</v>
      </c>
      <c r="C160" s="14">
        <v>5500</v>
      </c>
      <c r="D160" s="14">
        <v>5500</v>
      </c>
      <c r="E160" s="15" t="s">
        <v>155</v>
      </c>
      <c r="F160" s="68" t="s">
        <v>1428</v>
      </c>
      <c r="G160" s="68" t="s">
        <v>1427</v>
      </c>
      <c r="H160" s="15" t="s">
        <v>161</v>
      </c>
      <c r="I160" s="15" t="s">
        <v>1318</v>
      </c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26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26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26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thickBot="1">
      <c r="A168" s="15"/>
      <c r="B168" s="13"/>
      <c r="C168" s="21">
        <f>SUM(C151:C167)</f>
        <v>31675</v>
      </c>
      <c r="D168" s="14"/>
      <c r="E168" s="15"/>
      <c r="F168" s="68"/>
      <c r="G168" s="68"/>
      <c r="H168" s="15"/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 thickTop="1">
      <c r="A169" s="32"/>
      <c r="B169" s="34"/>
      <c r="C169" s="34"/>
      <c r="D169" s="26"/>
      <c r="E169" s="32"/>
      <c r="F169" s="74"/>
      <c r="G169" s="74"/>
      <c r="H169" s="32"/>
      <c r="I169" s="32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thickTop="1">
      <c r="A170" s="32"/>
      <c r="B170" s="34"/>
      <c r="C170" s="34"/>
      <c r="D170" s="26"/>
      <c r="E170" s="34"/>
      <c r="F170" s="32"/>
      <c r="G170" s="34"/>
      <c r="H170" s="34"/>
      <c r="I170" s="34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Bot="1">
      <c r="A171" s="35"/>
      <c r="B171" s="36"/>
      <c r="C171" s="62">
        <f>+C85+C103+C130+C148+C168</f>
        <v>96757</v>
      </c>
      <c r="D171" s="21"/>
      <c r="E171" s="37"/>
      <c r="F171" s="35"/>
      <c r="G171" s="37"/>
      <c r="H171" s="37"/>
      <c r="I171" s="37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thickTop="1">
      <c r="A172" s="38"/>
      <c r="B172" s="39"/>
      <c r="C172" s="39"/>
      <c r="D172" s="40"/>
      <c r="E172" s="40"/>
      <c r="F172" s="38"/>
      <c r="G172" s="40"/>
      <c r="H172" s="40"/>
      <c r="I172" s="40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32:I132"/>
    <mergeCell ref="B150:I150"/>
    <mergeCell ref="A81:H81"/>
    <mergeCell ref="A82:H82"/>
    <mergeCell ref="A83:H83"/>
    <mergeCell ref="A85:B85"/>
    <mergeCell ref="B86:I86"/>
    <mergeCell ref="B105:I105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2"/>
  <sheetViews>
    <sheetView view="pageBreakPreview" zoomScale="75" zoomScaleNormal="70" zoomScaleSheetLayoutView="75" zoomScalePageLayoutView="0" workbookViewId="0" topLeftCell="A7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1109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1259</v>
      </c>
      <c r="C7" s="14">
        <v>250</v>
      </c>
      <c r="D7" s="22">
        <v>250</v>
      </c>
      <c r="E7" s="15" t="s">
        <v>155</v>
      </c>
      <c r="F7" s="77" t="s">
        <v>1260</v>
      </c>
      <c r="G7" s="77" t="s">
        <v>1291</v>
      </c>
      <c r="H7" s="15" t="s">
        <v>161</v>
      </c>
      <c r="I7" s="67" t="s">
        <v>1124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580</v>
      </c>
      <c r="D8" s="22">
        <v>580</v>
      </c>
      <c r="E8" s="15" t="s">
        <v>155</v>
      </c>
      <c r="F8" s="68" t="s">
        <v>1003</v>
      </c>
      <c r="G8" s="68" t="s">
        <v>1011</v>
      </c>
      <c r="H8" s="15" t="s">
        <v>161</v>
      </c>
      <c r="I8" s="67" t="s">
        <v>1124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996</v>
      </c>
      <c r="C9" s="14">
        <v>1000</v>
      </c>
      <c r="D9" s="14">
        <v>1000</v>
      </c>
      <c r="E9" s="15" t="s">
        <v>155</v>
      </c>
      <c r="F9" s="68" t="s">
        <v>1261</v>
      </c>
      <c r="G9" s="68" t="s">
        <v>1292</v>
      </c>
      <c r="H9" s="15" t="s">
        <v>161</v>
      </c>
      <c r="I9" s="67" t="s">
        <v>1154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14">
        <v>1100</v>
      </c>
      <c r="D10" s="14">
        <v>1100</v>
      </c>
      <c r="E10" s="15" t="s">
        <v>155</v>
      </c>
      <c r="F10" s="68" t="s">
        <v>1262</v>
      </c>
      <c r="G10" s="68" t="s">
        <v>1293</v>
      </c>
      <c r="H10" s="15" t="s">
        <v>161</v>
      </c>
      <c r="I10" s="67" t="s">
        <v>1134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996</v>
      </c>
      <c r="C11" s="14">
        <v>115</v>
      </c>
      <c r="D11" s="14">
        <v>115</v>
      </c>
      <c r="E11" s="15" t="s">
        <v>155</v>
      </c>
      <c r="F11" s="68" t="s">
        <v>1263</v>
      </c>
      <c r="G11" s="68" t="s">
        <v>1294</v>
      </c>
      <c r="H11" s="15" t="s">
        <v>161</v>
      </c>
      <c r="I11" s="67" t="s">
        <v>1154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1264</v>
      </c>
      <c r="C12" s="14">
        <v>350</v>
      </c>
      <c r="D12" s="14">
        <v>350</v>
      </c>
      <c r="E12" s="15" t="s">
        <v>155</v>
      </c>
      <c r="F12" s="68" t="s">
        <v>1265</v>
      </c>
      <c r="G12" s="68" t="s">
        <v>1295</v>
      </c>
      <c r="H12" s="15" t="s">
        <v>161</v>
      </c>
      <c r="I12" s="67" t="s">
        <v>1154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581</v>
      </c>
      <c r="C13" s="14">
        <v>957</v>
      </c>
      <c r="D13" s="14">
        <v>957</v>
      </c>
      <c r="E13" s="15" t="s">
        <v>155</v>
      </c>
      <c r="F13" s="68" t="s">
        <v>1266</v>
      </c>
      <c r="G13" s="68" t="s">
        <v>1296</v>
      </c>
      <c r="H13" s="15" t="s">
        <v>161</v>
      </c>
      <c r="I13" s="67" t="s">
        <v>1156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996</v>
      </c>
      <c r="C14" s="14">
        <v>380</v>
      </c>
      <c r="D14" s="14">
        <v>380</v>
      </c>
      <c r="E14" s="15" t="s">
        <v>155</v>
      </c>
      <c r="F14" s="68" t="s">
        <v>1267</v>
      </c>
      <c r="G14" s="68" t="s">
        <v>1297</v>
      </c>
      <c r="H14" s="15" t="s">
        <v>161</v>
      </c>
      <c r="I14" s="67" t="s">
        <v>1229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1268</v>
      </c>
      <c r="C15" s="14">
        <v>1260</v>
      </c>
      <c r="D15" s="22">
        <v>1260</v>
      </c>
      <c r="E15" s="15" t="s">
        <v>155</v>
      </c>
      <c r="F15" s="68" t="s">
        <v>1269</v>
      </c>
      <c r="G15" s="68" t="s">
        <v>1298</v>
      </c>
      <c r="H15" s="15" t="s">
        <v>161</v>
      </c>
      <c r="I15" s="67" t="s">
        <v>1229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781</v>
      </c>
      <c r="C16" s="14">
        <v>1000</v>
      </c>
      <c r="D16" s="14">
        <v>1000</v>
      </c>
      <c r="E16" s="15" t="s">
        <v>155</v>
      </c>
      <c r="F16" s="68" t="s">
        <v>1270</v>
      </c>
      <c r="G16" s="68" t="s">
        <v>1299</v>
      </c>
      <c r="H16" s="15" t="s">
        <v>161</v>
      </c>
      <c r="I16" s="67" t="s">
        <v>1271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1272</v>
      </c>
      <c r="C17" s="14">
        <v>27500</v>
      </c>
      <c r="D17" s="14">
        <v>27500</v>
      </c>
      <c r="E17" s="15" t="s">
        <v>155</v>
      </c>
      <c r="F17" s="68" t="s">
        <v>1273</v>
      </c>
      <c r="G17" s="68" t="s">
        <v>1300</v>
      </c>
      <c r="H17" s="15" t="s">
        <v>161</v>
      </c>
      <c r="I17" s="67" t="s">
        <v>1274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650</v>
      </c>
      <c r="C18" s="14">
        <v>1380</v>
      </c>
      <c r="D18" s="26">
        <v>1380</v>
      </c>
      <c r="E18" s="15" t="s">
        <v>155</v>
      </c>
      <c r="F18" s="68" t="s">
        <v>1275</v>
      </c>
      <c r="G18" s="68" t="s">
        <v>1301</v>
      </c>
      <c r="H18" s="15" t="s">
        <v>161</v>
      </c>
      <c r="I18" s="15" t="s">
        <v>1134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650</v>
      </c>
      <c r="C19" s="14">
        <v>1800</v>
      </c>
      <c r="D19" s="26">
        <v>1800</v>
      </c>
      <c r="E19" s="15" t="s">
        <v>155</v>
      </c>
      <c r="F19" s="68" t="s">
        <v>1276</v>
      </c>
      <c r="G19" s="68" t="s">
        <v>1302</v>
      </c>
      <c r="H19" s="15" t="s">
        <v>161</v>
      </c>
      <c r="I19" s="15" t="s">
        <v>1186</v>
      </c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">
        <v>33</v>
      </c>
      <c r="C20" s="14">
        <v>220</v>
      </c>
      <c r="D20" s="22">
        <v>220</v>
      </c>
      <c r="E20" s="15" t="s">
        <v>155</v>
      </c>
      <c r="F20" s="68" t="s">
        <v>1277</v>
      </c>
      <c r="G20" s="68" t="s">
        <v>1303</v>
      </c>
      <c r="H20" s="15" t="s">
        <v>161</v>
      </c>
      <c r="I20" s="15" t="s">
        <v>1186</v>
      </c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">
        <v>581</v>
      </c>
      <c r="C21" s="14">
        <v>1105</v>
      </c>
      <c r="D21" s="22">
        <v>1105</v>
      </c>
      <c r="E21" s="15" t="s">
        <v>155</v>
      </c>
      <c r="F21" s="68" t="s">
        <v>1278</v>
      </c>
      <c r="G21" s="68" t="s">
        <v>1304</v>
      </c>
      <c r="H21" s="15" t="s">
        <v>161</v>
      </c>
      <c r="I21" s="15" t="s">
        <v>1186</v>
      </c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 t="s">
        <v>819</v>
      </c>
      <c r="C22" s="14">
        <v>2060</v>
      </c>
      <c r="D22" s="14">
        <v>2060</v>
      </c>
      <c r="E22" s="15" t="s">
        <v>155</v>
      </c>
      <c r="F22" s="68" t="s">
        <v>1279</v>
      </c>
      <c r="G22" s="68" t="s">
        <v>1305</v>
      </c>
      <c r="H22" s="15" t="s">
        <v>161</v>
      </c>
      <c r="I22" s="15" t="s">
        <v>1114</v>
      </c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>
      <c r="A23" s="15"/>
      <c r="B23" s="13" t="s">
        <v>1280</v>
      </c>
      <c r="C23" s="14">
        <f>1490+4980+3490</f>
        <v>9960</v>
      </c>
      <c r="D23" s="14">
        <v>9960</v>
      </c>
      <c r="E23" s="15" t="s">
        <v>155</v>
      </c>
      <c r="F23" s="68" t="s">
        <v>1281</v>
      </c>
      <c r="G23" s="68" t="s">
        <v>1306</v>
      </c>
      <c r="H23" s="15" t="s">
        <v>161</v>
      </c>
      <c r="I23" s="15" t="s">
        <v>1114</v>
      </c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4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9.5" customHeight="1" hidden="1">
      <c r="A25" s="15"/>
      <c r="B25" s="13"/>
      <c r="C25" s="14"/>
      <c r="D25" s="14"/>
      <c r="E25" s="15" t="s">
        <v>155</v>
      </c>
      <c r="F25" s="68"/>
      <c r="G25" s="68"/>
      <c r="H25" s="15" t="s">
        <v>161</v>
      </c>
      <c r="I25" s="15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 hidden="1">
      <c r="A26" s="15"/>
      <c r="B26" s="13"/>
      <c r="C26" s="61"/>
      <c r="D26" s="14"/>
      <c r="E26" s="15" t="s">
        <v>155</v>
      </c>
      <c r="F26" s="68"/>
      <c r="G26" s="68"/>
      <c r="H26" s="15" t="s">
        <v>161</v>
      </c>
      <c r="I26" s="15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20.25" customHeight="1" thickBot="1">
      <c r="A27" s="15"/>
      <c r="B27" s="17"/>
      <c r="C27" s="62">
        <f>SUM(C7:C26)</f>
        <v>51017</v>
      </c>
      <c r="D27" s="22"/>
      <c r="E27" s="13"/>
      <c r="F27" s="15"/>
      <c r="G27" s="13"/>
      <c r="H27" s="15"/>
      <c r="I27" s="13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20.25" customHeight="1" thickTop="1">
      <c r="A28" s="15"/>
      <c r="B28" s="17"/>
      <c r="C28" s="63"/>
      <c r="D28" s="22"/>
      <c r="E28" s="13"/>
      <c r="F28" s="15"/>
      <c r="G28" s="13"/>
      <c r="H28" s="15"/>
      <c r="I28" s="13"/>
      <c r="J28" s="16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76">
        <v>2</v>
      </c>
      <c r="B29" s="169" t="s">
        <v>18</v>
      </c>
      <c r="C29" s="170"/>
      <c r="D29" s="170"/>
      <c r="E29" s="170"/>
      <c r="F29" s="170"/>
      <c r="G29" s="170"/>
      <c r="H29" s="170"/>
      <c r="I29" s="171"/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581</v>
      </c>
      <c r="C30" s="14">
        <v>690</v>
      </c>
      <c r="D30" s="14">
        <v>690</v>
      </c>
      <c r="E30" s="15" t="s">
        <v>155</v>
      </c>
      <c r="F30" s="68" t="s">
        <v>1110</v>
      </c>
      <c r="G30" s="68" t="s">
        <v>1171</v>
      </c>
      <c r="H30" s="15" t="s">
        <v>161</v>
      </c>
      <c r="I30" s="67" t="s">
        <v>1111</v>
      </c>
      <c r="J30" s="16">
        <v>21714.45</v>
      </c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1112</v>
      </c>
      <c r="C31" s="14">
        <v>1150</v>
      </c>
      <c r="D31" s="14">
        <v>1150</v>
      </c>
      <c r="E31" s="15" t="s">
        <v>155</v>
      </c>
      <c r="F31" s="68" t="s">
        <v>1113</v>
      </c>
      <c r="G31" s="68" t="s">
        <v>1172</v>
      </c>
      <c r="H31" s="15" t="s">
        <v>161</v>
      </c>
      <c r="I31" s="67" t="s">
        <v>1114</v>
      </c>
      <c r="J31" s="16"/>
      <c r="K31" s="51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650</v>
      </c>
      <c r="C32" s="14">
        <v>850</v>
      </c>
      <c r="D32" s="14">
        <v>850</v>
      </c>
      <c r="E32" s="15" t="s">
        <v>155</v>
      </c>
      <c r="F32" s="68" t="s">
        <v>1115</v>
      </c>
      <c r="G32" s="68" t="s">
        <v>1173</v>
      </c>
      <c r="H32" s="15" t="s">
        <v>161</v>
      </c>
      <c r="I32" s="67" t="s">
        <v>1111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1227</v>
      </c>
      <c r="C33" s="14">
        <v>410</v>
      </c>
      <c r="D33" s="14">
        <v>410</v>
      </c>
      <c r="E33" s="15" t="s">
        <v>155</v>
      </c>
      <c r="F33" s="68" t="s">
        <v>1228</v>
      </c>
      <c r="G33" s="68" t="s">
        <v>1232</v>
      </c>
      <c r="H33" s="15" t="s">
        <v>161</v>
      </c>
      <c r="I33" s="67" t="s">
        <v>1229</v>
      </c>
      <c r="J33" s="16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1112</v>
      </c>
      <c r="C34" s="14">
        <v>2800</v>
      </c>
      <c r="D34" s="14">
        <v>2800</v>
      </c>
      <c r="E34" s="15" t="s">
        <v>155</v>
      </c>
      <c r="F34" s="68" t="s">
        <v>1230</v>
      </c>
      <c r="G34" s="68" t="s">
        <v>1233</v>
      </c>
      <c r="H34" s="15" t="s">
        <v>161</v>
      </c>
      <c r="I34" s="67" t="s">
        <v>1231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8"/>
      <c r="G35" s="68"/>
      <c r="H35" s="15" t="s">
        <v>161</v>
      </c>
      <c r="I35" s="67"/>
      <c r="J35" s="16">
        <v>8740</v>
      </c>
      <c r="K35" s="45" t="s">
        <v>184</v>
      </c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70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67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3"/>
      <c r="C39" s="14"/>
      <c r="D39" s="26"/>
      <c r="E39" s="15" t="s">
        <v>155</v>
      </c>
      <c r="F39" s="68"/>
      <c r="G39" s="68"/>
      <c r="H39" s="15" t="s">
        <v>161</v>
      </c>
      <c r="I39" s="67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3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26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14"/>
      <c r="D48" s="14"/>
      <c r="E48" s="15" t="s">
        <v>155</v>
      </c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8.75" customHeight="1" hidden="1">
      <c r="A49" s="15"/>
      <c r="B49" s="17"/>
      <c r="C49" s="14"/>
      <c r="D49" s="14"/>
      <c r="E49" s="15" t="s">
        <v>155</v>
      </c>
      <c r="F49" s="68"/>
      <c r="G49" s="68"/>
      <c r="H49" s="15" t="s">
        <v>161</v>
      </c>
      <c r="I49" s="15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8.75" customHeight="1" hidden="1">
      <c r="A50" s="15"/>
      <c r="B50" s="17"/>
      <c r="C50" s="26"/>
      <c r="D50" s="14"/>
      <c r="E50" s="15"/>
      <c r="F50" s="68"/>
      <c r="G50" s="68"/>
      <c r="H50" s="15" t="s">
        <v>161</v>
      </c>
      <c r="I50" s="15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9.5" customHeight="1" thickBot="1">
      <c r="A51" s="15"/>
      <c r="B51" s="17"/>
      <c r="C51" s="62">
        <f>SUM(C30:C50)</f>
        <v>5900</v>
      </c>
      <c r="D51" s="14"/>
      <c r="E51" s="13"/>
      <c r="F51" s="15"/>
      <c r="G51" s="13"/>
      <c r="H51" s="15"/>
      <c r="I51" s="13"/>
      <c r="J51" s="16"/>
      <c r="K51" s="45"/>
      <c r="L51" s="16"/>
      <c r="M51" s="16"/>
      <c r="N51" s="16"/>
      <c r="O51" s="16"/>
      <c r="P51" s="16"/>
      <c r="Q51" s="1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3" customFormat="1" ht="19.5" customHeight="1" thickTop="1">
      <c r="A52" s="15"/>
      <c r="B52" s="17"/>
      <c r="C52" s="58"/>
      <c r="D52" s="14"/>
      <c r="E52" s="13"/>
      <c r="F52" s="15"/>
      <c r="G52" s="13"/>
      <c r="H52" s="15"/>
      <c r="I52" s="13"/>
      <c r="J52" s="16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7" customFormat="1" ht="19.5" customHeight="1">
      <c r="A53" s="76">
        <v>3</v>
      </c>
      <c r="B53" s="169" t="s">
        <v>19</v>
      </c>
      <c r="C53" s="170"/>
      <c r="D53" s="170"/>
      <c r="E53" s="170"/>
      <c r="F53" s="170"/>
      <c r="G53" s="170"/>
      <c r="H53" s="170"/>
      <c r="I53" s="171"/>
      <c r="J53" s="16"/>
      <c r="K53" s="51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1168</v>
      </c>
      <c r="C54" s="14">
        <v>1720</v>
      </c>
      <c r="D54" s="14">
        <v>1720</v>
      </c>
      <c r="E54" s="15" t="s">
        <v>155</v>
      </c>
      <c r="F54" s="68" t="s">
        <v>1169</v>
      </c>
      <c r="G54" s="68" t="s">
        <v>1210</v>
      </c>
      <c r="H54" s="15" t="s">
        <v>161</v>
      </c>
      <c r="I54" s="67" t="s">
        <v>1170</v>
      </c>
      <c r="J54" s="16">
        <v>15450.13</v>
      </c>
      <c r="K54" s="45">
        <v>5950</v>
      </c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781</v>
      </c>
      <c r="C55" s="14">
        <v>160</v>
      </c>
      <c r="D55" s="14">
        <v>160</v>
      </c>
      <c r="E55" s="15" t="s">
        <v>155</v>
      </c>
      <c r="F55" s="68" t="s">
        <v>1187</v>
      </c>
      <c r="G55" s="68" t="s">
        <v>1212</v>
      </c>
      <c r="H55" s="15" t="s">
        <v>161</v>
      </c>
      <c r="I55" s="67" t="s">
        <v>1186</v>
      </c>
      <c r="J55" s="16">
        <v>4500</v>
      </c>
      <c r="K55" s="45">
        <v>9376</v>
      </c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996</v>
      </c>
      <c r="C56" s="14">
        <v>60</v>
      </c>
      <c r="D56" s="14">
        <v>60</v>
      </c>
      <c r="E56" s="15" t="s">
        <v>155</v>
      </c>
      <c r="F56" s="68" t="s">
        <v>1188</v>
      </c>
      <c r="G56" s="68" t="s">
        <v>1213</v>
      </c>
      <c r="H56" s="15" t="s">
        <v>161</v>
      </c>
      <c r="I56" s="67" t="s">
        <v>1118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27" customFormat="1" ht="19.5" customHeight="1">
      <c r="A57" s="15"/>
      <c r="B57" s="13" t="s">
        <v>996</v>
      </c>
      <c r="C57" s="14">
        <v>320</v>
      </c>
      <c r="D57" s="14">
        <v>320</v>
      </c>
      <c r="E57" s="15" t="s">
        <v>155</v>
      </c>
      <c r="F57" s="68" t="s">
        <v>1190</v>
      </c>
      <c r="G57" s="68" t="s">
        <v>1214</v>
      </c>
      <c r="H57" s="15" t="s">
        <v>161</v>
      </c>
      <c r="I57" s="67" t="s">
        <v>1127</v>
      </c>
      <c r="J57" s="16"/>
      <c r="K57" s="45"/>
      <c r="L57" s="16"/>
      <c r="M57" s="16"/>
      <c r="N57" s="16"/>
      <c r="O57" s="16"/>
      <c r="P57" s="16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s="27" customFormat="1" ht="19.5" customHeight="1">
      <c r="A58" s="15"/>
      <c r="B58" s="13" t="s">
        <v>781</v>
      </c>
      <c r="C58" s="14">
        <v>350</v>
      </c>
      <c r="D58" s="14">
        <v>350</v>
      </c>
      <c r="E58" s="15" t="s">
        <v>155</v>
      </c>
      <c r="F58" s="68" t="s">
        <v>1191</v>
      </c>
      <c r="G58" s="68" t="s">
        <v>1215</v>
      </c>
      <c r="H58" s="15" t="s">
        <v>161</v>
      </c>
      <c r="I58" s="67" t="s">
        <v>1127</v>
      </c>
      <c r="J58" s="16"/>
      <c r="K58" s="45"/>
      <c r="L58" s="16"/>
      <c r="M58" s="16"/>
      <c r="N58" s="16"/>
      <c r="O58" s="16"/>
      <c r="P58" s="16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17" s="19" customFormat="1" ht="18.75" customHeight="1">
      <c r="A59" s="15"/>
      <c r="B59" s="13" t="s">
        <v>1168</v>
      </c>
      <c r="C59" s="14">
        <v>8700</v>
      </c>
      <c r="D59" s="14">
        <v>8700</v>
      </c>
      <c r="E59" s="15" t="s">
        <v>155</v>
      </c>
      <c r="F59" s="68" t="s">
        <v>1192</v>
      </c>
      <c r="G59" s="68" t="s">
        <v>1216</v>
      </c>
      <c r="H59" s="15" t="s">
        <v>161</v>
      </c>
      <c r="I59" s="67" t="s">
        <v>1193</v>
      </c>
      <c r="J59" s="16"/>
      <c r="K59" s="45"/>
      <c r="L59" s="16"/>
      <c r="M59" s="16"/>
      <c r="N59" s="16"/>
      <c r="O59" s="16"/>
      <c r="P59" s="16"/>
      <c r="Q59" s="16"/>
    </row>
    <row r="60" spans="1:17" s="25" customFormat="1" ht="19.5" customHeight="1">
      <c r="A60" s="15"/>
      <c r="B60" s="13" t="s">
        <v>1168</v>
      </c>
      <c r="C60" s="14">
        <v>3480</v>
      </c>
      <c r="D60" s="14">
        <v>3480</v>
      </c>
      <c r="E60" s="15" t="s">
        <v>155</v>
      </c>
      <c r="F60" s="68" t="s">
        <v>1194</v>
      </c>
      <c r="G60" s="68" t="s">
        <v>1217</v>
      </c>
      <c r="H60" s="15" t="s">
        <v>161</v>
      </c>
      <c r="I60" s="67" t="s">
        <v>1154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781</v>
      </c>
      <c r="C61" s="14">
        <v>2327.1</v>
      </c>
      <c r="D61" s="14">
        <v>2327.1</v>
      </c>
      <c r="E61" s="15" t="s">
        <v>155</v>
      </c>
      <c r="F61" s="68" t="s">
        <v>1195</v>
      </c>
      <c r="G61" s="68" t="s">
        <v>1218</v>
      </c>
      <c r="H61" s="15" t="s">
        <v>161</v>
      </c>
      <c r="I61" s="67" t="s">
        <v>1161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781</v>
      </c>
      <c r="C62" s="14">
        <v>240</v>
      </c>
      <c r="D62" s="14">
        <v>240</v>
      </c>
      <c r="E62" s="15" t="s">
        <v>155</v>
      </c>
      <c r="F62" s="68" t="s">
        <v>1196</v>
      </c>
      <c r="G62" s="68" t="s">
        <v>1219</v>
      </c>
      <c r="H62" s="15" t="s">
        <v>161</v>
      </c>
      <c r="I62" s="67" t="s">
        <v>1197</v>
      </c>
      <c r="J62" s="16">
        <v>12485.98</v>
      </c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1198</v>
      </c>
      <c r="C63" s="14">
        <v>2280</v>
      </c>
      <c r="D63" s="14">
        <v>2280</v>
      </c>
      <c r="E63" s="15" t="s">
        <v>155</v>
      </c>
      <c r="F63" s="68" t="s">
        <v>1199</v>
      </c>
      <c r="G63" s="68" t="s">
        <v>1220</v>
      </c>
      <c r="H63" s="15" t="s">
        <v>161</v>
      </c>
      <c r="I63" s="67" t="s">
        <v>1197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1200</v>
      </c>
      <c r="C64" s="14">
        <v>800</v>
      </c>
      <c r="D64" s="14">
        <v>800</v>
      </c>
      <c r="E64" s="15" t="s">
        <v>155</v>
      </c>
      <c r="F64" s="68" t="s">
        <v>1201</v>
      </c>
      <c r="G64" s="68" t="s">
        <v>1221</v>
      </c>
      <c r="H64" s="15" t="s">
        <v>161</v>
      </c>
      <c r="I64" s="67" t="s">
        <v>1197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1202</v>
      </c>
      <c r="C65" s="14">
        <v>2900</v>
      </c>
      <c r="D65" s="14">
        <v>2900</v>
      </c>
      <c r="E65" s="15" t="s">
        <v>155</v>
      </c>
      <c r="F65" s="68" t="s">
        <v>1203</v>
      </c>
      <c r="G65" s="68" t="s">
        <v>1222</v>
      </c>
      <c r="H65" s="15" t="s">
        <v>161</v>
      </c>
      <c r="I65" s="67" t="s">
        <v>1197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1204</v>
      </c>
      <c r="C66" s="14">
        <v>664</v>
      </c>
      <c r="D66" s="14">
        <v>664</v>
      </c>
      <c r="E66" s="15" t="s">
        <v>155</v>
      </c>
      <c r="F66" s="68" t="s">
        <v>1205</v>
      </c>
      <c r="G66" s="68" t="s">
        <v>1223</v>
      </c>
      <c r="H66" s="15" t="s">
        <v>161</v>
      </c>
      <c r="I66" s="67" t="s">
        <v>1197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>
      <c r="A67" s="15"/>
      <c r="B67" s="13" t="s">
        <v>781</v>
      </c>
      <c r="C67" s="14">
        <v>297.2</v>
      </c>
      <c r="D67" s="14">
        <v>297.2</v>
      </c>
      <c r="E67" s="15" t="s">
        <v>155</v>
      </c>
      <c r="F67" s="68" t="s">
        <v>1206</v>
      </c>
      <c r="G67" s="68" t="s">
        <v>1224</v>
      </c>
      <c r="H67" s="15" t="s">
        <v>161</v>
      </c>
      <c r="I67" s="67" t="s">
        <v>1193</v>
      </c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>
      <c r="A68" s="15"/>
      <c r="B68" s="13" t="s">
        <v>781</v>
      </c>
      <c r="C68" s="14">
        <v>90</v>
      </c>
      <c r="D68" s="14">
        <v>90</v>
      </c>
      <c r="E68" s="15" t="s">
        <v>155</v>
      </c>
      <c r="F68" s="68" t="s">
        <v>1207</v>
      </c>
      <c r="G68" s="68" t="s">
        <v>1225</v>
      </c>
      <c r="H68" s="15" t="s">
        <v>161</v>
      </c>
      <c r="I68" s="67" t="s">
        <v>1189</v>
      </c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>
      <c r="A69" s="15"/>
      <c r="B69" s="13" t="s">
        <v>781</v>
      </c>
      <c r="C69" s="14">
        <v>1465</v>
      </c>
      <c r="D69" s="14">
        <v>1465</v>
      </c>
      <c r="E69" s="15" t="s">
        <v>155</v>
      </c>
      <c r="F69" s="68" t="s">
        <v>1208</v>
      </c>
      <c r="G69" s="68" t="s">
        <v>1226</v>
      </c>
      <c r="H69" s="15" t="s">
        <v>161</v>
      </c>
      <c r="I69" s="67" t="s">
        <v>1197</v>
      </c>
      <c r="J69" s="16"/>
      <c r="K69" s="45"/>
      <c r="L69" s="16"/>
      <c r="M69" s="16"/>
      <c r="N69" s="16"/>
      <c r="O69" s="16"/>
      <c r="P69" s="16"/>
      <c r="Q69" s="24"/>
    </row>
    <row r="70" spans="1:17" s="25" customFormat="1" ht="19.5" customHeight="1">
      <c r="A70" s="15"/>
      <c r="B70" s="13" t="s">
        <v>781</v>
      </c>
      <c r="C70" s="14">
        <v>1100</v>
      </c>
      <c r="D70" s="14">
        <v>1100</v>
      </c>
      <c r="E70" s="15" t="s">
        <v>155</v>
      </c>
      <c r="F70" s="68" t="s">
        <v>1209</v>
      </c>
      <c r="G70" s="68" t="s">
        <v>1211</v>
      </c>
      <c r="H70" s="15" t="s">
        <v>161</v>
      </c>
      <c r="I70" s="67" t="s">
        <v>1197</v>
      </c>
      <c r="J70" s="16"/>
      <c r="K70" s="45"/>
      <c r="L70" s="16"/>
      <c r="M70" s="16"/>
      <c r="N70" s="16"/>
      <c r="O70" s="16"/>
      <c r="P70" s="16"/>
      <c r="Q70" s="24"/>
    </row>
    <row r="71" spans="1:17" s="25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/>
      <c r="K71" s="45"/>
      <c r="L71" s="16"/>
      <c r="M71" s="16"/>
      <c r="N71" s="16"/>
      <c r="O71" s="16"/>
      <c r="P71" s="16"/>
      <c r="Q71" s="24"/>
    </row>
    <row r="72" spans="1:29" s="27" customFormat="1" ht="19.5" customHeight="1" hidden="1">
      <c r="A72" s="15"/>
      <c r="B72" s="13"/>
      <c r="C72" s="14"/>
      <c r="D72" s="14"/>
      <c r="E72" s="15" t="s">
        <v>155</v>
      </c>
      <c r="F72" s="68"/>
      <c r="G72" s="68"/>
      <c r="H72" s="15" t="s">
        <v>161</v>
      </c>
      <c r="I72" s="67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 hidden="1">
      <c r="A73" s="15"/>
      <c r="B73" s="13"/>
      <c r="C73" s="14"/>
      <c r="D73" s="14"/>
      <c r="E73" s="15" t="s">
        <v>155</v>
      </c>
      <c r="F73" s="68"/>
      <c r="G73" s="68"/>
      <c r="H73" s="15" t="s">
        <v>161</v>
      </c>
      <c r="I73" s="67"/>
      <c r="J73" s="16" t="s">
        <v>184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61"/>
      <c r="D74" s="14"/>
      <c r="E74" s="15"/>
      <c r="F74" s="68"/>
      <c r="G74" s="68"/>
      <c r="H74" s="15"/>
      <c r="I74" s="15"/>
      <c r="J74" s="16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17" s="25" customFormat="1" ht="19.5" customHeight="1" thickBot="1">
      <c r="A75" s="15"/>
      <c r="B75" s="17"/>
      <c r="C75" s="62">
        <f>SUM(C54:C74)</f>
        <v>26953.3</v>
      </c>
      <c r="D75" s="14"/>
      <c r="E75" s="13"/>
      <c r="F75" s="15"/>
      <c r="G75" s="13"/>
      <c r="H75" s="15"/>
      <c r="I75" s="13"/>
      <c r="J75" s="16"/>
      <c r="K75" s="45"/>
      <c r="L75" s="16"/>
      <c r="M75" s="16"/>
      <c r="N75" s="16"/>
      <c r="O75" s="16"/>
      <c r="P75" s="16"/>
      <c r="Q75" s="24"/>
    </row>
    <row r="76" spans="1:17" s="25" customFormat="1" ht="19.5" customHeight="1" thickTop="1">
      <c r="A76" s="15"/>
      <c r="B76" s="17"/>
      <c r="C76" s="58"/>
      <c r="D76" s="14"/>
      <c r="E76" s="13"/>
      <c r="F76" s="15"/>
      <c r="G76" s="13"/>
      <c r="H76" s="15"/>
      <c r="I76" s="13"/>
      <c r="J76" s="16"/>
      <c r="L76" s="16"/>
      <c r="M76" s="16"/>
      <c r="N76" s="16"/>
      <c r="O76" s="16"/>
      <c r="P76" s="16"/>
      <c r="Q76" s="24"/>
    </row>
    <row r="77" spans="1:29" s="27" customFormat="1" ht="19.5" customHeight="1">
      <c r="A77" s="28"/>
      <c r="B77" s="29"/>
      <c r="C77" s="10"/>
      <c r="D77" s="60"/>
      <c r="E77" s="30"/>
      <c r="F77" s="28"/>
      <c r="G77" s="30"/>
      <c r="H77" s="28"/>
      <c r="I77" s="30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28"/>
      <c r="B78" s="29"/>
      <c r="C78" s="60">
        <f>+C27+C51+C75</f>
        <v>83870.3</v>
      </c>
      <c r="D78" s="60"/>
      <c r="E78" s="30"/>
      <c r="F78" s="28"/>
      <c r="G78" s="30"/>
      <c r="H78" s="30"/>
      <c r="I78" s="30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>
      <c r="A79" s="38"/>
      <c r="B79" s="39"/>
      <c r="C79" s="65"/>
      <c r="D79" s="41"/>
      <c r="E79" s="40"/>
      <c r="F79" s="38"/>
      <c r="G79" s="40"/>
      <c r="H79" s="40"/>
      <c r="I79" s="40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7" ht="21.75" customHeight="1">
      <c r="A80" s="1"/>
      <c r="B80" s="1"/>
      <c r="C80" s="1"/>
      <c r="D80" s="1"/>
      <c r="E80" s="1"/>
      <c r="F80" s="1"/>
      <c r="G80" s="1"/>
    </row>
    <row r="81" spans="1:9" ht="24">
      <c r="A81" s="172" t="str">
        <f>+A2</f>
        <v>สรุปผลการดำเนินการจัดซื้อจัดจ้างในรอบเดือน</v>
      </c>
      <c r="B81" s="172"/>
      <c r="C81" s="172"/>
      <c r="D81" s="172"/>
      <c r="E81" s="172"/>
      <c r="F81" s="172"/>
      <c r="G81" s="172"/>
      <c r="H81" s="172"/>
      <c r="I81" s="72"/>
    </row>
    <row r="82" spans="1:9" ht="24">
      <c r="A82" s="172" t="s">
        <v>1</v>
      </c>
      <c r="B82" s="172"/>
      <c r="C82" s="172"/>
      <c r="D82" s="172"/>
      <c r="E82" s="172"/>
      <c r="F82" s="172"/>
      <c r="G82" s="172"/>
      <c r="H82" s="172"/>
      <c r="I82" s="72"/>
    </row>
    <row r="83" spans="1:9" ht="24">
      <c r="A83" s="173" t="str">
        <f>+A4</f>
        <v>วันที่ 31  สิงหาคม 2561</v>
      </c>
      <c r="B83" s="173"/>
      <c r="C83" s="173"/>
      <c r="D83" s="173"/>
      <c r="E83" s="173"/>
      <c r="F83" s="173"/>
      <c r="G83" s="173"/>
      <c r="H83" s="173"/>
      <c r="I83" s="55" t="str">
        <f>+I4</f>
        <v>แบบ สขร.1</v>
      </c>
    </row>
    <row r="84" spans="1:9" ht="71.25" customHeight="1">
      <c r="A84" s="3" t="s">
        <v>149</v>
      </c>
      <c r="B84" s="3" t="s">
        <v>146</v>
      </c>
      <c r="C84" s="3" t="s">
        <v>147</v>
      </c>
      <c r="D84" s="3" t="s">
        <v>148</v>
      </c>
      <c r="E84" s="3" t="s">
        <v>150</v>
      </c>
      <c r="F84" s="3" t="s">
        <v>152</v>
      </c>
      <c r="G84" s="3" t="s">
        <v>153</v>
      </c>
      <c r="H84" s="3" t="s">
        <v>154</v>
      </c>
      <c r="I84" s="3" t="s">
        <v>156</v>
      </c>
    </row>
    <row r="85" spans="1:29" s="27" customFormat="1" ht="19.5" customHeight="1">
      <c r="A85" s="177" t="s">
        <v>22</v>
      </c>
      <c r="B85" s="178"/>
      <c r="C85" s="66">
        <f>+C78</f>
        <v>83870.3</v>
      </c>
      <c r="D85" s="54"/>
      <c r="E85" s="53"/>
      <c r="F85" s="52"/>
      <c r="G85" s="53"/>
      <c r="H85" s="52"/>
      <c r="I85" s="53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>
      <c r="A86" s="76">
        <v>4</v>
      </c>
      <c r="B86" s="169" t="s">
        <v>20</v>
      </c>
      <c r="C86" s="170"/>
      <c r="D86" s="170"/>
      <c r="E86" s="170"/>
      <c r="F86" s="170"/>
      <c r="G86" s="170"/>
      <c r="H86" s="170"/>
      <c r="I86" s="171"/>
      <c r="J86" s="16"/>
      <c r="K86" s="51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15"/>
      <c r="B87" s="13" t="s">
        <v>1137</v>
      </c>
      <c r="C87" s="14">
        <v>1310</v>
      </c>
      <c r="D87" s="14">
        <v>1310</v>
      </c>
      <c r="E87" s="15" t="s">
        <v>155</v>
      </c>
      <c r="F87" s="71" t="s">
        <v>1138</v>
      </c>
      <c r="G87" s="71" t="s">
        <v>1146</v>
      </c>
      <c r="H87" s="15" t="s">
        <v>161</v>
      </c>
      <c r="I87" s="67" t="s">
        <v>1111</v>
      </c>
      <c r="J87" s="16">
        <v>3145</v>
      </c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15"/>
      <c r="B88" s="13" t="s">
        <v>1139</v>
      </c>
      <c r="C88" s="14">
        <v>9230</v>
      </c>
      <c r="D88" s="14">
        <v>9230</v>
      </c>
      <c r="E88" s="15" t="s">
        <v>155</v>
      </c>
      <c r="F88" s="68" t="s">
        <v>1140</v>
      </c>
      <c r="G88" s="68" t="s">
        <v>1149</v>
      </c>
      <c r="H88" s="15" t="s">
        <v>161</v>
      </c>
      <c r="I88" s="67" t="s">
        <v>1118</v>
      </c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15"/>
      <c r="B89" s="13" t="s">
        <v>1141</v>
      </c>
      <c r="C89" s="26">
        <v>640</v>
      </c>
      <c r="D89" s="14">
        <v>640</v>
      </c>
      <c r="E89" s="15" t="s">
        <v>155</v>
      </c>
      <c r="F89" s="71" t="s">
        <v>1142</v>
      </c>
      <c r="G89" s="71" t="s">
        <v>1150</v>
      </c>
      <c r="H89" s="15" t="s">
        <v>161</v>
      </c>
      <c r="I89" s="67" t="s">
        <v>1134</v>
      </c>
      <c r="J89" s="16"/>
      <c r="K89" s="44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>
      <c r="A90" s="15"/>
      <c r="B90" s="13" t="s">
        <v>581</v>
      </c>
      <c r="C90" s="14">
        <v>2990</v>
      </c>
      <c r="D90" s="14">
        <v>2990</v>
      </c>
      <c r="E90" s="15" t="s">
        <v>155</v>
      </c>
      <c r="F90" s="68" t="s">
        <v>1143</v>
      </c>
      <c r="G90" s="68" t="s">
        <v>1151</v>
      </c>
      <c r="H90" s="15" t="s">
        <v>161</v>
      </c>
      <c r="I90" s="67" t="s">
        <v>1134</v>
      </c>
      <c r="J90" s="16">
        <v>13040.25</v>
      </c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>
      <c r="A91" s="15"/>
      <c r="B91" s="13" t="s">
        <v>42</v>
      </c>
      <c r="C91" s="14">
        <v>1330</v>
      </c>
      <c r="D91" s="14">
        <v>1330</v>
      </c>
      <c r="E91" s="15" t="s">
        <v>155</v>
      </c>
      <c r="F91" s="71" t="s">
        <v>1144</v>
      </c>
      <c r="G91" s="71" t="s">
        <v>1148</v>
      </c>
      <c r="H91" s="15" t="s">
        <v>161</v>
      </c>
      <c r="I91" s="67" t="s">
        <v>1118</v>
      </c>
      <c r="J91" s="16">
        <v>3954</v>
      </c>
      <c r="K91" s="44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>
      <c r="A92" s="15"/>
      <c r="B92" s="13" t="s">
        <v>42</v>
      </c>
      <c r="C92" s="14">
        <v>4086</v>
      </c>
      <c r="D92" s="14">
        <v>4086</v>
      </c>
      <c r="E92" s="15" t="s">
        <v>155</v>
      </c>
      <c r="F92" s="71" t="s">
        <v>1145</v>
      </c>
      <c r="G92" s="71" t="s">
        <v>1147</v>
      </c>
      <c r="H92" s="15" t="s">
        <v>161</v>
      </c>
      <c r="I92" s="67" t="s">
        <v>1118</v>
      </c>
      <c r="J92" s="27">
        <v>6076.75</v>
      </c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>
      <c r="A93" s="15"/>
      <c r="B93" s="13" t="s">
        <v>1139</v>
      </c>
      <c r="C93" s="14">
        <v>1370</v>
      </c>
      <c r="D93" s="14">
        <v>1370</v>
      </c>
      <c r="E93" s="15" t="s">
        <v>155</v>
      </c>
      <c r="F93" s="68" t="s">
        <v>1152</v>
      </c>
      <c r="G93" s="68" t="s">
        <v>1153</v>
      </c>
      <c r="H93" s="15" t="s">
        <v>161</v>
      </c>
      <c r="I93" s="67" t="s">
        <v>1154</v>
      </c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15"/>
      <c r="B94" s="13" t="s">
        <v>1141</v>
      </c>
      <c r="C94" s="14">
        <v>600</v>
      </c>
      <c r="D94" s="14">
        <v>600</v>
      </c>
      <c r="E94" s="15" t="s">
        <v>155</v>
      </c>
      <c r="F94" s="68" t="s">
        <v>1155</v>
      </c>
      <c r="G94" s="68" t="s">
        <v>1164</v>
      </c>
      <c r="H94" s="15" t="s">
        <v>161</v>
      </c>
      <c r="I94" s="67" t="s">
        <v>1156</v>
      </c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/>
      <c r="B95" s="13" t="s">
        <v>1157</v>
      </c>
      <c r="C95" s="14">
        <v>1110</v>
      </c>
      <c r="D95" s="14">
        <v>1110</v>
      </c>
      <c r="E95" s="15" t="s">
        <v>155</v>
      </c>
      <c r="F95" s="68" t="s">
        <v>1158</v>
      </c>
      <c r="G95" s="68" t="s">
        <v>1165</v>
      </c>
      <c r="H95" s="15" t="s">
        <v>161</v>
      </c>
      <c r="I95" s="15" t="s">
        <v>1154</v>
      </c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1159</v>
      </c>
      <c r="C96" s="14">
        <v>3000</v>
      </c>
      <c r="D96" s="14">
        <v>3000</v>
      </c>
      <c r="E96" s="15" t="s">
        <v>155</v>
      </c>
      <c r="F96" s="68" t="s">
        <v>1160</v>
      </c>
      <c r="G96" s="68" t="s">
        <v>1166</v>
      </c>
      <c r="H96" s="15" t="s">
        <v>161</v>
      </c>
      <c r="I96" s="15" t="s">
        <v>1161</v>
      </c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1162</v>
      </c>
      <c r="C97" s="14">
        <v>500</v>
      </c>
      <c r="D97" s="14">
        <v>500</v>
      </c>
      <c r="E97" s="15" t="s">
        <v>155</v>
      </c>
      <c r="F97" s="68" t="s">
        <v>1163</v>
      </c>
      <c r="G97" s="68" t="s">
        <v>1167</v>
      </c>
      <c r="H97" s="15" t="s">
        <v>161</v>
      </c>
      <c r="I97" s="15" t="s">
        <v>1154</v>
      </c>
      <c r="J97" s="16"/>
      <c r="K97" s="48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 hidden="1">
      <c r="A98" s="15"/>
      <c r="B98" s="17"/>
      <c r="C98" s="14"/>
      <c r="D98" s="14"/>
      <c r="E98" s="15" t="s">
        <v>155</v>
      </c>
      <c r="F98" s="68"/>
      <c r="G98" s="68"/>
      <c r="H98" s="15" t="s">
        <v>161</v>
      </c>
      <c r="I98" s="15"/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 hidden="1">
      <c r="A99" s="15"/>
      <c r="B99" s="17"/>
      <c r="C99" s="14"/>
      <c r="D99" s="14"/>
      <c r="E99" s="15" t="s">
        <v>155</v>
      </c>
      <c r="F99" s="68"/>
      <c r="G99" s="68"/>
      <c r="H99" s="15" t="s">
        <v>161</v>
      </c>
      <c r="I99" s="15"/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 hidden="1">
      <c r="A100" s="15"/>
      <c r="B100" s="17"/>
      <c r="C100" s="14"/>
      <c r="D100" s="14"/>
      <c r="E100" s="15" t="s">
        <v>155</v>
      </c>
      <c r="F100" s="68"/>
      <c r="G100" s="68"/>
      <c r="H100" s="15" t="s">
        <v>161</v>
      </c>
      <c r="I100" s="15"/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 hidden="1">
      <c r="A101" s="15"/>
      <c r="B101" s="17"/>
      <c r="C101" s="14"/>
      <c r="D101" s="14"/>
      <c r="E101" s="15" t="s">
        <v>155</v>
      </c>
      <c r="F101" s="68"/>
      <c r="G101" s="68"/>
      <c r="H101" s="15" t="s">
        <v>161</v>
      </c>
      <c r="I101" s="15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 hidden="1">
      <c r="A102" s="15"/>
      <c r="B102" s="17"/>
      <c r="C102" s="26"/>
      <c r="D102" s="14"/>
      <c r="E102" s="15" t="s">
        <v>155</v>
      </c>
      <c r="F102" s="68"/>
      <c r="G102" s="68"/>
      <c r="H102" s="15" t="s">
        <v>161</v>
      </c>
      <c r="I102" s="15"/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thickBot="1">
      <c r="A103" s="15"/>
      <c r="B103" s="17"/>
      <c r="C103" s="21">
        <f>SUM(C87:C102)</f>
        <v>26166</v>
      </c>
      <c r="D103" s="14"/>
      <c r="E103" s="13"/>
      <c r="F103" s="15"/>
      <c r="G103" s="13"/>
      <c r="H103" s="15"/>
      <c r="I103" s="15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thickTop="1">
      <c r="A104" s="78"/>
      <c r="B104" s="79"/>
      <c r="C104" s="80"/>
      <c r="D104" s="81"/>
      <c r="E104" s="82"/>
      <c r="F104" s="79"/>
      <c r="G104" s="82"/>
      <c r="H104" s="79"/>
      <c r="I104" s="83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76">
        <v>5</v>
      </c>
      <c r="B105" s="169" t="s">
        <v>23</v>
      </c>
      <c r="C105" s="170"/>
      <c r="D105" s="170"/>
      <c r="E105" s="170"/>
      <c r="F105" s="170"/>
      <c r="G105" s="170"/>
      <c r="H105" s="170"/>
      <c r="I105" s="171"/>
      <c r="J105" s="16"/>
      <c r="K105" s="51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1116</v>
      </c>
      <c r="C106" s="14">
        <v>9800</v>
      </c>
      <c r="D106" s="14">
        <v>9800</v>
      </c>
      <c r="E106" s="15" t="s">
        <v>155</v>
      </c>
      <c r="F106" s="68" t="s">
        <v>1117</v>
      </c>
      <c r="G106" s="68" t="s">
        <v>1174</v>
      </c>
      <c r="H106" s="15" t="s">
        <v>161</v>
      </c>
      <c r="I106" s="67" t="s">
        <v>1118</v>
      </c>
      <c r="J106" s="16">
        <v>55544.06</v>
      </c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1116</v>
      </c>
      <c r="C107" s="14">
        <v>220</v>
      </c>
      <c r="D107" s="14">
        <v>220</v>
      </c>
      <c r="E107" s="15" t="s">
        <v>155</v>
      </c>
      <c r="F107" s="68" t="s">
        <v>1119</v>
      </c>
      <c r="G107" s="68" t="s">
        <v>1175</v>
      </c>
      <c r="H107" s="15" t="s">
        <v>161</v>
      </c>
      <c r="I107" s="67" t="s">
        <v>1118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1120</v>
      </c>
      <c r="C108" s="14">
        <v>50</v>
      </c>
      <c r="D108" s="14">
        <v>50</v>
      </c>
      <c r="E108" s="15" t="s">
        <v>155</v>
      </c>
      <c r="F108" s="68" t="s">
        <v>1121</v>
      </c>
      <c r="G108" s="68" t="s">
        <v>1176</v>
      </c>
      <c r="H108" s="15" t="s">
        <v>161</v>
      </c>
      <c r="I108" s="67" t="s">
        <v>1118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1122</v>
      </c>
      <c r="C109" s="14">
        <v>300</v>
      </c>
      <c r="D109" s="14">
        <v>300</v>
      </c>
      <c r="E109" s="15" t="s">
        <v>155</v>
      </c>
      <c r="F109" s="68" t="s">
        <v>1034</v>
      </c>
      <c r="G109" s="68" t="s">
        <v>1058</v>
      </c>
      <c r="H109" s="15" t="s">
        <v>161</v>
      </c>
      <c r="I109" s="67" t="s">
        <v>1123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581</v>
      </c>
      <c r="C110" s="14">
        <v>545</v>
      </c>
      <c r="D110" s="14">
        <v>545</v>
      </c>
      <c r="E110" s="15" t="s">
        <v>155</v>
      </c>
      <c r="F110" s="68" t="s">
        <v>582</v>
      </c>
      <c r="G110" s="68" t="s">
        <v>1177</v>
      </c>
      <c r="H110" s="15" t="s">
        <v>161</v>
      </c>
      <c r="I110" s="67" t="s">
        <v>1124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581</v>
      </c>
      <c r="C111" s="14">
        <v>500</v>
      </c>
      <c r="D111" s="14">
        <v>500</v>
      </c>
      <c r="E111" s="15" t="s">
        <v>155</v>
      </c>
      <c r="F111" s="68" t="s">
        <v>1125</v>
      </c>
      <c r="G111" s="68" t="s">
        <v>1178</v>
      </c>
      <c r="H111" s="15" t="s">
        <v>161</v>
      </c>
      <c r="I111" s="67" t="s">
        <v>1124</v>
      </c>
      <c r="J111" s="16">
        <v>5327.28</v>
      </c>
      <c r="K111" s="45" t="s">
        <v>184</v>
      </c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42</v>
      </c>
      <c r="C112" s="14">
        <v>100</v>
      </c>
      <c r="D112" s="14">
        <v>100</v>
      </c>
      <c r="E112" s="15" t="s">
        <v>155</v>
      </c>
      <c r="F112" s="68" t="s">
        <v>1126</v>
      </c>
      <c r="G112" s="68" t="s">
        <v>1179</v>
      </c>
      <c r="H112" s="15" t="s">
        <v>161</v>
      </c>
      <c r="I112" s="67" t="s">
        <v>1127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42</v>
      </c>
      <c r="C113" s="14">
        <v>100</v>
      </c>
      <c r="D113" s="14">
        <v>100</v>
      </c>
      <c r="E113" s="15" t="s">
        <v>155</v>
      </c>
      <c r="F113" s="68" t="s">
        <v>1128</v>
      </c>
      <c r="G113" s="68" t="s">
        <v>1180</v>
      </c>
      <c r="H113" s="15" t="s">
        <v>161</v>
      </c>
      <c r="I113" s="67" t="s">
        <v>1127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42</v>
      </c>
      <c r="C114" s="14">
        <v>60</v>
      </c>
      <c r="D114" s="14">
        <v>60</v>
      </c>
      <c r="E114" s="15" t="s">
        <v>155</v>
      </c>
      <c r="F114" s="68" t="s">
        <v>1129</v>
      </c>
      <c r="G114" s="68" t="s">
        <v>1181</v>
      </c>
      <c r="H114" s="15" t="s">
        <v>161</v>
      </c>
      <c r="I114" s="67" t="s">
        <v>1130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1238</v>
      </c>
      <c r="C115" s="14">
        <v>420</v>
      </c>
      <c r="D115" s="14">
        <v>420</v>
      </c>
      <c r="E115" s="15" t="s">
        <v>155</v>
      </c>
      <c r="F115" s="68" t="s">
        <v>1239</v>
      </c>
      <c r="G115" s="68" t="s">
        <v>1250</v>
      </c>
      <c r="H115" s="15" t="s">
        <v>161</v>
      </c>
      <c r="I115" s="67" t="s">
        <v>1240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1241</v>
      </c>
      <c r="C116" s="26">
        <v>2350</v>
      </c>
      <c r="D116" s="14">
        <v>2350</v>
      </c>
      <c r="E116" s="15" t="s">
        <v>155</v>
      </c>
      <c r="F116" s="68" t="s">
        <v>1242</v>
      </c>
      <c r="G116" s="68" t="s">
        <v>1258</v>
      </c>
      <c r="H116" s="15" t="s">
        <v>161</v>
      </c>
      <c r="I116" s="67" t="s">
        <v>1231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>
      <c r="A117" s="15"/>
      <c r="B117" s="13" t="s">
        <v>1122</v>
      </c>
      <c r="C117" s="26">
        <v>280</v>
      </c>
      <c r="D117" s="14">
        <v>280</v>
      </c>
      <c r="E117" s="15" t="s">
        <v>155</v>
      </c>
      <c r="F117" s="68" t="s">
        <v>1243</v>
      </c>
      <c r="G117" s="68" t="s">
        <v>1257</v>
      </c>
      <c r="H117" s="15" t="s">
        <v>161</v>
      </c>
      <c r="I117" s="67" t="s">
        <v>1193</v>
      </c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/>
      <c r="B118" s="13" t="s">
        <v>42</v>
      </c>
      <c r="C118" s="26">
        <v>480</v>
      </c>
      <c r="D118" s="14">
        <v>480</v>
      </c>
      <c r="E118" s="15" t="s">
        <v>155</v>
      </c>
      <c r="F118" s="68" t="s">
        <v>1244</v>
      </c>
      <c r="G118" s="68" t="s">
        <v>1255</v>
      </c>
      <c r="H118" s="15" t="s">
        <v>161</v>
      </c>
      <c r="I118" s="67" t="s">
        <v>1229</v>
      </c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42</v>
      </c>
      <c r="C119" s="26">
        <v>420</v>
      </c>
      <c r="D119" s="14">
        <v>420</v>
      </c>
      <c r="E119" s="15" t="s">
        <v>155</v>
      </c>
      <c r="F119" s="68" t="s">
        <v>1245</v>
      </c>
      <c r="G119" s="68" t="s">
        <v>1256</v>
      </c>
      <c r="H119" s="15" t="s">
        <v>161</v>
      </c>
      <c r="I119" s="67" t="s">
        <v>1193</v>
      </c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 t="s">
        <v>42</v>
      </c>
      <c r="C120" s="26">
        <v>200</v>
      </c>
      <c r="D120" s="14">
        <v>200</v>
      </c>
      <c r="E120" s="15" t="s">
        <v>155</v>
      </c>
      <c r="F120" s="68" t="s">
        <v>1246</v>
      </c>
      <c r="G120" s="68" t="s">
        <v>1254</v>
      </c>
      <c r="H120" s="15" t="s">
        <v>161</v>
      </c>
      <c r="I120" s="67" t="s">
        <v>1247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42</v>
      </c>
      <c r="C121" s="26">
        <v>158</v>
      </c>
      <c r="D121" s="14">
        <v>158</v>
      </c>
      <c r="E121" s="15" t="s">
        <v>155</v>
      </c>
      <c r="F121" s="68" t="s">
        <v>1248</v>
      </c>
      <c r="G121" s="68" t="s">
        <v>1253</v>
      </c>
      <c r="H121" s="15" t="s">
        <v>161</v>
      </c>
      <c r="I121" s="67" t="s">
        <v>1231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42</v>
      </c>
      <c r="C122" s="26">
        <v>120</v>
      </c>
      <c r="D122" s="14">
        <v>120</v>
      </c>
      <c r="E122" s="15" t="s">
        <v>155</v>
      </c>
      <c r="F122" s="68" t="s">
        <v>1249</v>
      </c>
      <c r="G122" s="68" t="s">
        <v>1252</v>
      </c>
      <c r="H122" s="15" t="s">
        <v>161</v>
      </c>
      <c r="I122" s="67" t="s">
        <v>1156</v>
      </c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42</v>
      </c>
      <c r="C123" s="26">
        <v>50</v>
      </c>
      <c r="D123" s="14">
        <v>50</v>
      </c>
      <c r="E123" s="15" t="s">
        <v>155</v>
      </c>
      <c r="F123" s="68" t="s">
        <v>1121</v>
      </c>
      <c r="G123" s="68" t="s">
        <v>1251</v>
      </c>
      <c r="H123" s="15" t="s">
        <v>161</v>
      </c>
      <c r="I123" s="67" t="s">
        <v>1240</v>
      </c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 t="s">
        <v>155</v>
      </c>
      <c r="F125" s="68"/>
      <c r="G125" s="68"/>
      <c r="H125" s="15" t="s">
        <v>161</v>
      </c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 t="s">
        <v>155</v>
      </c>
      <c r="F126" s="68"/>
      <c r="G126" s="68"/>
      <c r="H126" s="15" t="s">
        <v>161</v>
      </c>
      <c r="I126" s="67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26"/>
      <c r="D127" s="14"/>
      <c r="E127" s="15" t="s">
        <v>155</v>
      </c>
      <c r="F127" s="68"/>
      <c r="G127" s="68"/>
      <c r="H127" s="15" t="s">
        <v>161</v>
      </c>
      <c r="I127" s="67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26"/>
      <c r="D128" s="14"/>
      <c r="E128" s="15"/>
      <c r="F128" s="68"/>
      <c r="G128" s="68"/>
      <c r="H128" s="15"/>
      <c r="I128" s="67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26"/>
      <c r="D129" s="14"/>
      <c r="E129" s="15"/>
      <c r="F129" s="68"/>
      <c r="G129" s="68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thickBot="1">
      <c r="A130" s="15"/>
      <c r="B130" s="17"/>
      <c r="C130" s="62">
        <f>SUM(C106:C129)</f>
        <v>16153</v>
      </c>
      <c r="D130" s="14"/>
      <c r="E130" s="13"/>
      <c r="F130" s="15"/>
      <c r="G130" s="13"/>
      <c r="H130" s="15"/>
      <c r="I130" s="13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thickTop="1">
      <c r="A131" s="15"/>
      <c r="B131" s="17"/>
      <c r="C131" s="22"/>
      <c r="D131" s="14"/>
      <c r="E131" s="13"/>
      <c r="F131" s="15"/>
      <c r="G131" s="13"/>
      <c r="H131" s="15"/>
      <c r="I131" s="13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76">
        <v>6</v>
      </c>
      <c r="B132" s="169" t="s">
        <v>24</v>
      </c>
      <c r="C132" s="170"/>
      <c r="D132" s="170"/>
      <c r="E132" s="170"/>
      <c r="F132" s="170"/>
      <c r="G132" s="170"/>
      <c r="H132" s="170"/>
      <c r="I132" s="171"/>
      <c r="J132" s="16"/>
      <c r="K132" s="51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33</v>
      </c>
      <c r="C133" s="14">
        <v>8500</v>
      </c>
      <c r="D133" s="14">
        <v>8500</v>
      </c>
      <c r="E133" s="15" t="s">
        <v>155</v>
      </c>
      <c r="F133" s="68" t="s">
        <v>1131</v>
      </c>
      <c r="G133" s="68" t="s">
        <v>1182</v>
      </c>
      <c r="H133" s="15" t="s">
        <v>161</v>
      </c>
      <c r="I133" s="67" t="s">
        <v>1132</v>
      </c>
      <c r="J133" s="16">
        <v>9926</v>
      </c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21" customHeight="1">
      <c r="A134" s="15"/>
      <c r="B134" s="13" t="s">
        <v>650</v>
      </c>
      <c r="C134" s="14">
        <v>400</v>
      </c>
      <c r="D134" s="14">
        <v>400</v>
      </c>
      <c r="E134" s="15" t="s">
        <v>155</v>
      </c>
      <c r="F134" s="68" t="s">
        <v>1133</v>
      </c>
      <c r="G134" s="68" t="s">
        <v>1183</v>
      </c>
      <c r="H134" s="15" t="s">
        <v>161</v>
      </c>
      <c r="I134" s="67" t="s">
        <v>1132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781</v>
      </c>
      <c r="C135" s="14">
        <v>700</v>
      </c>
      <c r="D135" s="14">
        <v>700</v>
      </c>
      <c r="E135" s="15" t="s">
        <v>155</v>
      </c>
      <c r="F135" s="68" t="s">
        <v>1135</v>
      </c>
      <c r="G135" s="68" t="s">
        <v>1184</v>
      </c>
      <c r="H135" s="15" t="s">
        <v>161</v>
      </c>
      <c r="I135" s="67" t="s">
        <v>1118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781</v>
      </c>
      <c r="C136" s="14">
        <v>220</v>
      </c>
      <c r="D136" s="14">
        <v>220</v>
      </c>
      <c r="E136" s="15" t="s">
        <v>155</v>
      </c>
      <c r="F136" s="68" t="s">
        <v>1136</v>
      </c>
      <c r="G136" s="68" t="s">
        <v>1185</v>
      </c>
      <c r="H136" s="15" t="s">
        <v>161</v>
      </c>
      <c r="I136" s="67" t="s">
        <v>1134</v>
      </c>
      <c r="J136" s="16"/>
      <c r="K136" s="49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581</v>
      </c>
      <c r="C137" s="14">
        <v>854.21</v>
      </c>
      <c r="D137" s="14">
        <v>854.21</v>
      </c>
      <c r="E137" s="15" t="s">
        <v>155</v>
      </c>
      <c r="F137" s="68" t="s">
        <v>1234</v>
      </c>
      <c r="G137" s="68" t="s">
        <v>1236</v>
      </c>
      <c r="H137" s="15" t="s">
        <v>161</v>
      </c>
      <c r="I137" s="67" t="s">
        <v>1161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581</v>
      </c>
      <c r="C138" s="14">
        <v>928.97</v>
      </c>
      <c r="D138" s="14">
        <v>928.97</v>
      </c>
      <c r="E138" s="15" t="s">
        <v>155</v>
      </c>
      <c r="F138" s="68" t="s">
        <v>1235</v>
      </c>
      <c r="G138" s="68" t="s">
        <v>1237</v>
      </c>
      <c r="H138" s="15" t="s">
        <v>161</v>
      </c>
      <c r="I138" s="67" t="s">
        <v>1161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hidden="1">
      <c r="A139" s="15"/>
      <c r="B139" s="13"/>
      <c r="C139" s="14"/>
      <c r="D139" s="26"/>
      <c r="E139" s="15" t="s">
        <v>155</v>
      </c>
      <c r="F139" s="68"/>
      <c r="G139" s="68"/>
      <c r="H139" s="15" t="s">
        <v>161</v>
      </c>
      <c r="I139" s="67"/>
      <c r="J139" s="16">
        <v>11084</v>
      </c>
      <c r="K139" s="45" t="s">
        <v>487</v>
      </c>
      <c r="L139" s="45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20.25" customHeight="1" hidden="1">
      <c r="A140" s="15"/>
      <c r="B140" s="13"/>
      <c r="C140" s="14"/>
      <c r="D140" s="14"/>
      <c r="E140" s="15" t="s">
        <v>155</v>
      </c>
      <c r="F140" s="68"/>
      <c r="G140" s="68"/>
      <c r="H140" s="15" t="s">
        <v>161</v>
      </c>
      <c r="I140" s="67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14"/>
      <c r="D141" s="14"/>
      <c r="E141" s="15" t="s">
        <v>155</v>
      </c>
      <c r="F141" s="68"/>
      <c r="G141" s="68"/>
      <c r="H141" s="15" t="s">
        <v>161</v>
      </c>
      <c r="I141" s="67"/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14"/>
      <c r="D142" s="14"/>
      <c r="E142" s="15" t="s">
        <v>155</v>
      </c>
      <c r="F142" s="68"/>
      <c r="G142" s="68"/>
      <c r="H142" s="15" t="s">
        <v>161</v>
      </c>
      <c r="I142" s="15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14"/>
      <c r="D143" s="14"/>
      <c r="E143" s="15" t="s">
        <v>155</v>
      </c>
      <c r="F143" s="68"/>
      <c r="G143" s="68"/>
      <c r="H143" s="15" t="s">
        <v>161</v>
      </c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14"/>
      <c r="D144" s="14"/>
      <c r="E144" s="15" t="s">
        <v>155</v>
      </c>
      <c r="F144" s="68"/>
      <c r="G144" s="68"/>
      <c r="H144" s="15" t="s">
        <v>161</v>
      </c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14"/>
      <c r="D145" s="14"/>
      <c r="E145" s="15" t="s">
        <v>155</v>
      </c>
      <c r="F145" s="68"/>
      <c r="G145" s="68"/>
      <c r="H145" s="15" t="s">
        <v>161</v>
      </c>
      <c r="I145" s="15"/>
      <c r="J145" s="16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/>
      <c r="G146" s="68"/>
      <c r="H146" s="15" t="s">
        <v>161</v>
      </c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26"/>
      <c r="D147" s="14"/>
      <c r="E147" s="15"/>
      <c r="F147" s="68"/>
      <c r="G147" s="68"/>
      <c r="H147" s="15" t="s">
        <v>161</v>
      </c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thickBot="1">
      <c r="A148" s="15"/>
      <c r="B148" s="17"/>
      <c r="C148" s="62">
        <f>SUM(C133:C147)</f>
        <v>11603.179999999998</v>
      </c>
      <c r="D148" s="14"/>
      <c r="E148" s="13"/>
      <c r="F148" s="15"/>
      <c r="G148" s="13"/>
      <c r="H148" s="15"/>
      <c r="I148" s="13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thickTop="1">
      <c r="A149" s="15"/>
      <c r="B149" s="17"/>
      <c r="C149" s="22"/>
      <c r="D149" s="14"/>
      <c r="E149" s="13"/>
      <c r="F149" s="15"/>
      <c r="G149" s="13"/>
      <c r="H149" s="15"/>
      <c r="I149" s="13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76">
        <v>7</v>
      </c>
      <c r="B150" s="169" t="s">
        <v>25</v>
      </c>
      <c r="C150" s="170"/>
      <c r="D150" s="170"/>
      <c r="E150" s="170"/>
      <c r="F150" s="170"/>
      <c r="G150" s="170"/>
      <c r="H150" s="170"/>
      <c r="I150" s="171"/>
      <c r="J150" s="16"/>
      <c r="K150" s="51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1282</v>
      </c>
      <c r="C151" s="14">
        <v>5500</v>
      </c>
      <c r="D151" s="14">
        <v>5500</v>
      </c>
      <c r="E151" s="15" t="s">
        <v>155</v>
      </c>
      <c r="F151" s="68" t="s">
        <v>1283</v>
      </c>
      <c r="G151" s="68" t="s">
        <v>1288</v>
      </c>
      <c r="H151" s="15" t="s">
        <v>161</v>
      </c>
      <c r="I151" s="67" t="s">
        <v>950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1284</v>
      </c>
      <c r="C152" s="14">
        <v>800</v>
      </c>
      <c r="D152" s="14">
        <v>800</v>
      </c>
      <c r="E152" s="15" t="s">
        <v>155</v>
      </c>
      <c r="F152" s="68" t="s">
        <v>1285</v>
      </c>
      <c r="G152" s="68" t="s">
        <v>1289</v>
      </c>
      <c r="H152" s="15" t="s">
        <v>161</v>
      </c>
      <c r="I152" s="67" t="s">
        <v>1240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581</v>
      </c>
      <c r="C153" s="14">
        <v>500</v>
      </c>
      <c r="D153" s="14">
        <v>500</v>
      </c>
      <c r="E153" s="15" t="s">
        <v>155</v>
      </c>
      <c r="F153" s="68" t="s">
        <v>750</v>
      </c>
      <c r="G153" s="68" t="s">
        <v>751</v>
      </c>
      <c r="H153" s="15" t="s">
        <v>161</v>
      </c>
      <c r="I153" s="67" t="s">
        <v>1240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42</v>
      </c>
      <c r="C154" s="14">
        <v>462</v>
      </c>
      <c r="D154" s="14">
        <v>462</v>
      </c>
      <c r="E154" s="15" t="s">
        <v>155</v>
      </c>
      <c r="F154" s="68" t="s">
        <v>1286</v>
      </c>
      <c r="G154" s="68" t="s">
        <v>1290</v>
      </c>
      <c r="H154" s="15" t="s">
        <v>161</v>
      </c>
      <c r="I154" s="67" t="s">
        <v>1287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hidden="1">
      <c r="A155" s="15"/>
      <c r="B155" s="13"/>
      <c r="C155" s="14"/>
      <c r="D155" s="14"/>
      <c r="E155" s="15" t="s">
        <v>155</v>
      </c>
      <c r="F155" s="68"/>
      <c r="G155" s="68"/>
      <c r="H155" s="15" t="s">
        <v>161</v>
      </c>
      <c r="I155" s="67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hidden="1">
      <c r="A156" s="15"/>
      <c r="B156" s="13"/>
      <c r="C156" s="14"/>
      <c r="D156" s="14"/>
      <c r="E156" s="15" t="s">
        <v>155</v>
      </c>
      <c r="F156" s="68"/>
      <c r="G156" s="68"/>
      <c r="H156" s="15" t="s">
        <v>161</v>
      </c>
      <c r="I156" s="6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67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67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67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14"/>
      <c r="D160" s="14"/>
      <c r="E160" s="15" t="s">
        <v>155</v>
      </c>
      <c r="F160" s="68"/>
      <c r="G160" s="68"/>
      <c r="H160" s="15" t="s">
        <v>161</v>
      </c>
      <c r="I160" s="15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14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14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26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26"/>
      <c r="D165" s="14"/>
      <c r="E165" s="15" t="s">
        <v>155</v>
      </c>
      <c r="F165" s="68"/>
      <c r="G165" s="68"/>
      <c r="H165" s="15" t="s">
        <v>161</v>
      </c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13"/>
      <c r="C166" s="14"/>
      <c r="D166" s="14"/>
      <c r="E166" s="15" t="s">
        <v>155</v>
      </c>
      <c r="F166" s="68"/>
      <c r="G166" s="68"/>
      <c r="H166" s="15" t="s">
        <v>161</v>
      </c>
      <c r="I166" s="15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5"/>
      <c r="B167" s="13"/>
      <c r="C167" s="26"/>
      <c r="D167" s="14"/>
      <c r="E167" s="15" t="s">
        <v>155</v>
      </c>
      <c r="F167" s="68"/>
      <c r="G167" s="68"/>
      <c r="H167" s="15" t="s">
        <v>161</v>
      </c>
      <c r="I167" s="15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thickBot="1">
      <c r="A168" s="15"/>
      <c r="B168" s="13"/>
      <c r="C168" s="21">
        <f>SUM(C151:C167)</f>
        <v>7262</v>
      </c>
      <c r="D168" s="14"/>
      <c r="E168" s="15"/>
      <c r="F168" s="68"/>
      <c r="G168" s="68"/>
      <c r="H168" s="15"/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thickTop="1">
      <c r="A169" s="32"/>
      <c r="B169" s="34"/>
      <c r="C169" s="34"/>
      <c r="D169" s="26"/>
      <c r="E169" s="32"/>
      <c r="F169" s="74"/>
      <c r="G169" s="74"/>
      <c r="H169" s="32"/>
      <c r="I169" s="32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>
      <c r="A170" s="32"/>
      <c r="B170" s="34"/>
      <c r="C170" s="34"/>
      <c r="D170" s="26"/>
      <c r="E170" s="34"/>
      <c r="F170" s="32"/>
      <c r="G170" s="34"/>
      <c r="H170" s="34"/>
      <c r="I170" s="34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thickBot="1">
      <c r="A171" s="35"/>
      <c r="B171" s="36"/>
      <c r="C171" s="62">
        <f>+C85+C103+C130+C148+C168</f>
        <v>145054.48</v>
      </c>
      <c r="D171" s="21"/>
      <c r="E171" s="37"/>
      <c r="F171" s="35"/>
      <c r="G171" s="37"/>
      <c r="H171" s="37"/>
      <c r="I171" s="37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thickTop="1">
      <c r="A172" s="38"/>
      <c r="B172" s="39"/>
      <c r="C172" s="39"/>
      <c r="D172" s="40"/>
      <c r="E172" s="40"/>
      <c r="F172" s="38"/>
      <c r="G172" s="40"/>
      <c r="H172" s="40"/>
      <c r="I172" s="40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</sheetData>
  <sheetProtection/>
  <mergeCells count="14">
    <mergeCell ref="A2:H2"/>
    <mergeCell ref="A3:H3"/>
    <mergeCell ref="A4:H4"/>
    <mergeCell ref="B6:I6"/>
    <mergeCell ref="B29:I29"/>
    <mergeCell ref="B53:I53"/>
    <mergeCell ref="B132:I132"/>
    <mergeCell ref="B150:I150"/>
    <mergeCell ref="A81:H81"/>
    <mergeCell ref="A82:H82"/>
    <mergeCell ref="A83:H83"/>
    <mergeCell ref="A85:B85"/>
    <mergeCell ref="B105:I105"/>
    <mergeCell ref="B86:I86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79" max="10" man="1"/>
  </rowBreaks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82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944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581</v>
      </c>
      <c r="C7" s="14">
        <v>718</v>
      </c>
      <c r="D7" s="22">
        <v>718</v>
      </c>
      <c r="E7" s="15" t="s">
        <v>155</v>
      </c>
      <c r="F7" s="77" t="s">
        <v>994</v>
      </c>
      <c r="G7" s="77" t="s">
        <v>1007</v>
      </c>
      <c r="H7" s="15" t="s">
        <v>161</v>
      </c>
      <c r="I7" s="67" t="s">
        <v>995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996</v>
      </c>
      <c r="C8" s="14">
        <v>1980</v>
      </c>
      <c r="D8" s="22">
        <v>1980</v>
      </c>
      <c r="E8" s="15" t="s">
        <v>155</v>
      </c>
      <c r="F8" s="68" t="s">
        <v>997</v>
      </c>
      <c r="G8" s="68" t="s">
        <v>1008</v>
      </c>
      <c r="H8" s="15" t="s">
        <v>161</v>
      </c>
      <c r="I8" s="67" t="s">
        <v>974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998</v>
      </c>
      <c r="C9" s="14">
        <v>690</v>
      </c>
      <c r="D9" s="14">
        <v>690</v>
      </c>
      <c r="E9" s="15" t="s">
        <v>155</v>
      </c>
      <c r="F9" s="68" t="s">
        <v>999</v>
      </c>
      <c r="G9" s="68" t="s">
        <v>1009</v>
      </c>
      <c r="H9" s="15" t="s">
        <v>161</v>
      </c>
      <c r="I9" s="67" t="s">
        <v>1000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1001</v>
      </c>
      <c r="C10" s="14">
        <v>220</v>
      </c>
      <c r="D10" s="14">
        <v>220</v>
      </c>
      <c r="E10" s="15" t="s">
        <v>155</v>
      </c>
      <c r="F10" s="68" t="s">
        <v>1002</v>
      </c>
      <c r="G10" s="68" t="s">
        <v>1010</v>
      </c>
      <c r="H10" s="15" t="s">
        <v>161</v>
      </c>
      <c r="I10" s="67" t="s">
        <v>974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33</v>
      </c>
      <c r="C11" s="14">
        <v>580</v>
      </c>
      <c r="D11" s="14">
        <v>580</v>
      </c>
      <c r="E11" s="15" t="s">
        <v>155</v>
      </c>
      <c r="F11" s="68" t="s">
        <v>1003</v>
      </c>
      <c r="G11" s="68" t="s">
        <v>1011</v>
      </c>
      <c r="H11" s="15" t="s">
        <v>161</v>
      </c>
      <c r="I11" s="67" t="s">
        <v>1004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581</v>
      </c>
      <c r="C12" s="14">
        <v>1100</v>
      </c>
      <c r="D12" s="14">
        <v>1100</v>
      </c>
      <c r="E12" s="15" t="s">
        <v>155</v>
      </c>
      <c r="F12" s="68" t="s">
        <v>1005</v>
      </c>
      <c r="G12" s="68" t="s">
        <v>1012</v>
      </c>
      <c r="H12" s="15" t="s">
        <v>161</v>
      </c>
      <c r="I12" s="67" t="s">
        <v>1006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14"/>
      <c r="E13" s="15" t="s">
        <v>155</v>
      </c>
      <c r="F13" s="68"/>
      <c r="G13" s="68"/>
      <c r="H13" s="15" t="s">
        <v>161</v>
      </c>
      <c r="I13" s="67"/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14"/>
      <c r="E14" s="15" t="s">
        <v>155</v>
      </c>
      <c r="F14" s="68"/>
      <c r="G14" s="68"/>
      <c r="H14" s="15" t="s">
        <v>161</v>
      </c>
      <c r="I14" s="67"/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22"/>
      <c r="E15" s="15" t="s">
        <v>155</v>
      </c>
      <c r="F15" s="68"/>
      <c r="G15" s="68"/>
      <c r="H15" s="15" t="s">
        <v>161</v>
      </c>
      <c r="I15" s="67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68"/>
      <c r="H16" s="15" t="s">
        <v>161</v>
      </c>
      <c r="I16" s="67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/>
      <c r="G17" s="68"/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68"/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5288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650</v>
      </c>
      <c r="C28" s="14">
        <v>700</v>
      </c>
      <c r="D28" s="14">
        <v>700</v>
      </c>
      <c r="E28" s="15" t="s">
        <v>155</v>
      </c>
      <c r="F28" s="68" t="s">
        <v>945</v>
      </c>
      <c r="G28" s="68" t="s">
        <v>967</v>
      </c>
      <c r="H28" s="15" t="s">
        <v>161</v>
      </c>
      <c r="I28" s="67" t="s">
        <v>946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650</v>
      </c>
      <c r="C29" s="14">
        <v>170</v>
      </c>
      <c r="D29" s="14">
        <v>170</v>
      </c>
      <c r="E29" s="15" t="s">
        <v>155</v>
      </c>
      <c r="F29" s="68" t="s">
        <v>947</v>
      </c>
      <c r="G29" s="68" t="s">
        <v>968</v>
      </c>
      <c r="H29" s="15" t="s">
        <v>161</v>
      </c>
      <c r="I29" s="67" t="s">
        <v>946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650</v>
      </c>
      <c r="C30" s="14">
        <v>100</v>
      </c>
      <c r="D30" s="14">
        <v>100</v>
      </c>
      <c r="E30" s="15" t="s">
        <v>155</v>
      </c>
      <c r="F30" s="68" t="s">
        <v>948</v>
      </c>
      <c r="G30" s="68" t="s">
        <v>969</v>
      </c>
      <c r="H30" s="15" t="s">
        <v>161</v>
      </c>
      <c r="I30" s="67" t="s">
        <v>946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42</v>
      </c>
      <c r="C31" s="14">
        <v>2150</v>
      </c>
      <c r="D31" s="14">
        <v>2150</v>
      </c>
      <c r="E31" s="15" t="s">
        <v>155</v>
      </c>
      <c r="F31" s="68" t="s">
        <v>949</v>
      </c>
      <c r="G31" s="68" t="s">
        <v>970</v>
      </c>
      <c r="H31" s="15" t="s">
        <v>161</v>
      </c>
      <c r="I31" s="67" t="s">
        <v>950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750</v>
      </c>
      <c r="D32" s="14">
        <v>750</v>
      </c>
      <c r="E32" s="15" t="s">
        <v>155</v>
      </c>
      <c r="F32" s="68" t="s">
        <v>951</v>
      </c>
      <c r="G32" s="68" t="s">
        <v>971</v>
      </c>
      <c r="H32" s="15" t="s">
        <v>161</v>
      </c>
      <c r="I32" s="67" t="s">
        <v>950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581</v>
      </c>
      <c r="C33" s="14">
        <v>120</v>
      </c>
      <c r="D33" s="14">
        <v>120</v>
      </c>
      <c r="E33" s="15" t="s">
        <v>155</v>
      </c>
      <c r="F33" s="68" t="s">
        <v>1047</v>
      </c>
      <c r="G33" s="68" t="s">
        <v>1054</v>
      </c>
      <c r="H33" s="15" t="s">
        <v>161</v>
      </c>
      <c r="I33" s="67" t="s">
        <v>1048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650</v>
      </c>
      <c r="C34" s="14">
        <v>400</v>
      </c>
      <c r="D34" s="14">
        <v>400</v>
      </c>
      <c r="E34" s="15" t="s">
        <v>155</v>
      </c>
      <c r="F34" s="68" t="s">
        <v>1049</v>
      </c>
      <c r="G34" s="68" t="s">
        <v>1052</v>
      </c>
      <c r="H34" s="15" t="s">
        <v>161</v>
      </c>
      <c r="I34" s="67" t="s">
        <v>1050</v>
      </c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896</v>
      </c>
      <c r="C35" s="14">
        <v>850</v>
      </c>
      <c r="D35" s="26">
        <v>850</v>
      </c>
      <c r="E35" s="15" t="s">
        <v>155</v>
      </c>
      <c r="F35" s="68" t="s">
        <v>1051</v>
      </c>
      <c r="G35" s="68" t="s">
        <v>1053</v>
      </c>
      <c r="H35" s="15" t="s">
        <v>161</v>
      </c>
      <c r="I35" s="67" t="s">
        <v>1050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5240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76">
        <v>3</v>
      </c>
      <c r="B51" s="169" t="s">
        <v>19</v>
      </c>
      <c r="C51" s="170"/>
      <c r="D51" s="170"/>
      <c r="E51" s="170"/>
      <c r="F51" s="170"/>
      <c r="G51" s="170"/>
      <c r="H51" s="170"/>
      <c r="I51" s="171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33</v>
      </c>
      <c r="C52" s="14">
        <v>350</v>
      </c>
      <c r="D52" s="14">
        <v>350</v>
      </c>
      <c r="E52" s="15" t="s">
        <v>155</v>
      </c>
      <c r="F52" s="68" t="s">
        <v>1072</v>
      </c>
      <c r="G52" s="68" t="s">
        <v>1093</v>
      </c>
      <c r="H52" s="15" t="s">
        <v>161</v>
      </c>
      <c r="I52" s="67" t="s">
        <v>1035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829</v>
      </c>
      <c r="C53" s="14">
        <v>400</v>
      </c>
      <c r="D53" s="14">
        <v>400</v>
      </c>
      <c r="E53" s="15" t="s">
        <v>155</v>
      </c>
      <c r="F53" s="68" t="s">
        <v>1073</v>
      </c>
      <c r="G53" s="68" t="s">
        <v>1094</v>
      </c>
      <c r="H53" s="15" t="s">
        <v>161</v>
      </c>
      <c r="I53" s="67" t="s">
        <v>959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1074</v>
      </c>
      <c r="C54" s="14">
        <v>350</v>
      </c>
      <c r="D54" s="14">
        <v>350</v>
      </c>
      <c r="E54" s="15" t="s">
        <v>155</v>
      </c>
      <c r="F54" s="68" t="s">
        <v>1075</v>
      </c>
      <c r="G54" s="68" t="s">
        <v>1095</v>
      </c>
      <c r="H54" s="15" t="s">
        <v>161</v>
      </c>
      <c r="I54" s="67" t="s">
        <v>974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500</v>
      </c>
      <c r="D55" s="14">
        <v>500</v>
      </c>
      <c r="E55" s="15" t="s">
        <v>155</v>
      </c>
      <c r="F55" s="68" t="s">
        <v>1076</v>
      </c>
      <c r="G55" s="68" t="s">
        <v>1096</v>
      </c>
      <c r="H55" s="15" t="s">
        <v>161</v>
      </c>
      <c r="I55" s="67" t="s">
        <v>954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120</v>
      </c>
      <c r="D56" s="14">
        <v>120</v>
      </c>
      <c r="E56" s="15" t="s">
        <v>155</v>
      </c>
      <c r="F56" s="68" t="s">
        <v>1077</v>
      </c>
      <c r="G56" s="68" t="s">
        <v>1097</v>
      </c>
      <c r="H56" s="15" t="s">
        <v>161</v>
      </c>
      <c r="I56" s="67" t="s">
        <v>1079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42</v>
      </c>
      <c r="C57" s="14">
        <v>960</v>
      </c>
      <c r="D57" s="14">
        <v>960</v>
      </c>
      <c r="E57" s="15" t="s">
        <v>155</v>
      </c>
      <c r="F57" s="68" t="s">
        <v>1078</v>
      </c>
      <c r="G57" s="68" t="s">
        <v>1098</v>
      </c>
      <c r="H57" s="15" t="s">
        <v>161</v>
      </c>
      <c r="I57" s="67" t="s">
        <v>1079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42</v>
      </c>
      <c r="C58" s="14">
        <v>150</v>
      </c>
      <c r="D58" s="14">
        <v>150</v>
      </c>
      <c r="E58" s="15" t="s">
        <v>155</v>
      </c>
      <c r="F58" s="68" t="s">
        <v>1080</v>
      </c>
      <c r="G58" s="68" t="s">
        <v>1099</v>
      </c>
      <c r="H58" s="15" t="s">
        <v>161</v>
      </c>
      <c r="I58" s="67" t="s">
        <v>1081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33</v>
      </c>
      <c r="C59" s="14">
        <v>1000</v>
      </c>
      <c r="D59" s="14">
        <v>1000</v>
      </c>
      <c r="E59" s="15" t="s">
        <v>155</v>
      </c>
      <c r="F59" s="68" t="s">
        <v>1082</v>
      </c>
      <c r="G59" s="68" t="s">
        <v>1100</v>
      </c>
      <c r="H59" s="15" t="s">
        <v>161</v>
      </c>
      <c r="I59" s="67" t="s">
        <v>1018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581</v>
      </c>
      <c r="C60" s="14">
        <v>380</v>
      </c>
      <c r="D60" s="14">
        <v>380</v>
      </c>
      <c r="E60" s="15" t="s">
        <v>155</v>
      </c>
      <c r="F60" s="68" t="s">
        <v>1083</v>
      </c>
      <c r="G60" s="68" t="s">
        <v>1101</v>
      </c>
      <c r="H60" s="15" t="s">
        <v>161</v>
      </c>
      <c r="I60" s="67" t="s">
        <v>1018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42</v>
      </c>
      <c r="C61" s="14">
        <v>840</v>
      </c>
      <c r="D61" s="14">
        <v>840</v>
      </c>
      <c r="E61" s="15" t="s">
        <v>155</v>
      </c>
      <c r="F61" s="68" t="s">
        <v>1084</v>
      </c>
      <c r="G61" s="68" t="s">
        <v>1102</v>
      </c>
      <c r="H61" s="15" t="s">
        <v>161</v>
      </c>
      <c r="I61" s="67" t="s">
        <v>1020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42</v>
      </c>
      <c r="C62" s="14">
        <v>200</v>
      </c>
      <c r="D62" s="14">
        <v>200</v>
      </c>
      <c r="E62" s="15" t="s">
        <v>155</v>
      </c>
      <c r="F62" s="68" t="s">
        <v>1085</v>
      </c>
      <c r="G62" s="68" t="s">
        <v>1103</v>
      </c>
      <c r="H62" s="15" t="s">
        <v>161</v>
      </c>
      <c r="I62" s="67" t="s">
        <v>1020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42</v>
      </c>
      <c r="C63" s="14">
        <v>960</v>
      </c>
      <c r="D63" s="14">
        <v>960</v>
      </c>
      <c r="E63" s="15" t="s">
        <v>155</v>
      </c>
      <c r="F63" s="68" t="s">
        <v>1086</v>
      </c>
      <c r="G63" s="68" t="s">
        <v>1104</v>
      </c>
      <c r="H63" s="15" t="s">
        <v>161</v>
      </c>
      <c r="I63" s="67" t="s">
        <v>1048</v>
      </c>
      <c r="J63" s="16"/>
      <c r="K63" s="45"/>
      <c r="L63" s="16"/>
      <c r="M63" s="16"/>
      <c r="N63" s="16"/>
      <c r="O63" s="16"/>
      <c r="P63" s="16"/>
      <c r="Q63" s="24"/>
    </row>
    <row r="64" spans="1:17" s="25" customFormat="1" ht="19.5" customHeight="1">
      <c r="A64" s="15"/>
      <c r="B64" s="13" t="s">
        <v>42</v>
      </c>
      <c r="C64" s="14">
        <v>100</v>
      </c>
      <c r="D64" s="14">
        <v>100</v>
      </c>
      <c r="E64" s="15" t="s">
        <v>155</v>
      </c>
      <c r="F64" s="68" t="s">
        <v>1087</v>
      </c>
      <c r="G64" s="68" t="s">
        <v>1105</v>
      </c>
      <c r="H64" s="15" t="s">
        <v>161</v>
      </c>
      <c r="I64" s="67" t="s">
        <v>1088</v>
      </c>
      <c r="J64" s="16"/>
      <c r="K64" s="45"/>
      <c r="L64" s="16"/>
      <c r="M64" s="16"/>
      <c r="N64" s="16"/>
      <c r="O64" s="16"/>
      <c r="P64" s="16"/>
      <c r="Q64" s="24"/>
    </row>
    <row r="65" spans="1:17" s="25" customFormat="1" ht="19.5" customHeight="1">
      <c r="A65" s="15"/>
      <c r="B65" s="13" t="s">
        <v>42</v>
      </c>
      <c r="C65" s="14">
        <v>470</v>
      </c>
      <c r="D65" s="14">
        <v>470</v>
      </c>
      <c r="E65" s="15" t="s">
        <v>155</v>
      </c>
      <c r="F65" s="68" t="s">
        <v>1090</v>
      </c>
      <c r="G65" s="68" t="s">
        <v>1106</v>
      </c>
      <c r="H65" s="15" t="s">
        <v>161</v>
      </c>
      <c r="I65" s="67" t="s">
        <v>1089</v>
      </c>
      <c r="J65" s="16"/>
      <c r="K65" s="45"/>
      <c r="L65" s="16"/>
      <c r="M65" s="16"/>
      <c r="N65" s="16"/>
      <c r="O65" s="16"/>
      <c r="P65" s="16"/>
      <c r="Q65" s="24"/>
    </row>
    <row r="66" spans="1:17" s="25" customFormat="1" ht="19.5" customHeight="1">
      <c r="A66" s="15"/>
      <c r="B66" s="13" t="s">
        <v>1091</v>
      </c>
      <c r="C66" s="14">
        <v>380</v>
      </c>
      <c r="D66" s="14">
        <v>380</v>
      </c>
      <c r="E66" s="15" t="s">
        <v>155</v>
      </c>
      <c r="F66" s="68" t="s">
        <v>1092</v>
      </c>
      <c r="G66" s="68" t="s">
        <v>1107</v>
      </c>
      <c r="H66" s="15" t="s">
        <v>161</v>
      </c>
      <c r="I66" s="67" t="s">
        <v>1081</v>
      </c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hidden="1">
      <c r="A67" s="15"/>
      <c r="B67" s="13"/>
      <c r="C67" s="14"/>
      <c r="D67" s="14"/>
      <c r="E67" s="15" t="s">
        <v>155</v>
      </c>
      <c r="F67" s="68"/>
      <c r="G67" s="68"/>
      <c r="H67" s="15" t="s">
        <v>161</v>
      </c>
      <c r="I67" s="67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hidden="1">
      <c r="A68" s="15"/>
      <c r="B68" s="13"/>
      <c r="C68" s="14"/>
      <c r="D68" s="14"/>
      <c r="E68" s="15" t="s">
        <v>155</v>
      </c>
      <c r="F68" s="68"/>
      <c r="G68" s="68"/>
      <c r="H68" s="15" t="s">
        <v>161</v>
      </c>
      <c r="I68" s="67"/>
      <c r="J68" s="16"/>
      <c r="K68" s="45"/>
      <c r="L68" s="16"/>
      <c r="M68" s="16"/>
      <c r="N68" s="16"/>
      <c r="O68" s="16"/>
      <c r="P68" s="16"/>
      <c r="Q68" s="24"/>
    </row>
    <row r="69" spans="1:17" s="25" customFormat="1" ht="19.5" customHeight="1" hidden="1">
      <c r="A69" s="15"/>
      <c r="B69" s="13"/>
      <c r="C69" s="14"/>
      <c r="D69" s="14"/>
      <c r="E69" s="15" t="s">
        <v>155</v>
      </c>
      <c r="F69" s="68"/>
      <c r="G69" s="68"/>
      <c r="H69" s="15" t="s">
        <v>161</v>
      </c>
      <c r="I69" s="67"/>
      <c r="J69" s="16"/>
      <c r="K69" s="45"/>
      <c r="L69" s="16"/>
      <c r="M69" s="16"/>
      <c r="N69" s="16"/>
      <c r="O69" s="16"/>
      <c r="P69" s="16"/>
      <c r="Q69" s="24"/>
    </row>
    <row r="70" spans="1:29" s="27" customFormat="1" ht="19.5" customHeight="1" hidden="1">
      <c r="A70" s="15"/>
      <c r="B70" s="13"/>
      <c r="C70" s="14"/>
      <c r="D70" s="14"/>
      <c r="E70" s="15" t="s">
        <v>155</v>
      </c>
      <c r="F70" s="68"/>
      <c r="G70" s="68"/>
      <c r="H70" s="15" t="s">
        <v>161</v>
      </c>
      <c r="I70" s="67"/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 hidden="1">
      <c r="A71" s="15"/>
      <c r="B71" s="13"/>
      <c r="C71" s="14"/>
      <c r="D71" s="14"/>
      <c r="E71" s="15" t="s">
        <v>155</v>
      </c>
      <c r="F71" s="68"/>
      <c r="G71" s="68"/>
      <c r="H71" s="15" t="s">
        <v>161</v>
      </c>
      <c r="I71" s="67"/>
      <c r="J71" s="16" t="s">
        <v>184</v>
      </c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 hidden="1">
      <c r="A72" s="15"/>
      <c r="B72" s="13"/>
      <c r="C72" s="61"/>
      <c r="D72" s="14"/>
      <c r="E72" s="15"/>
      <c r="F72" s="68"/>
      <c r="G72" s="68"/>
      <c r="H72" s="15"/>
      <c r="I72" s="15"/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17" s="25" customFormat="1" ht="19.5" customHeight="1" thickBot="1">
      <c r="A73" s="15"/>
      <c r="B73" s="17"/>
      <c r="C73" s="62">
        <f>SUM(C52:C72)</f>
        <v>7160</v>
      </c>
      <c r="D73" s="14"/>
      <c r="E73" s="13"/>
      <c r="F73" s="15"/>
      <c r="G73" s="13"/>
      <c r="H73" s="15"/>
      <c r="I73" s="13"/>
      <c r="J73" s="16"/>
      <c r="K73" s="45"/>
      <c r="L73" s="16"/>
      <c r="M73" s="16"/>
      <c r="N73" s="16"/>
      <c r="O73" s="16"/>
      <c r="P73" s="16"/>
      <c r="Q73" s="24"/>
    </row>
    <row r="74" spans="1:17" s="25" customFormat="1" ht="19.5" customHeight="1" thickTop="1">
      <c r="A74" s="15"/>
      <c r="B74" s="17"/>
      <c r="C74" s="58"/>
      <c r="D74" s="14"/>
      <c r="E74" s="13"/>
      <c r="F74" s="15"/>
      <c r="G74" s="13"/>
      <c r="H74" s="15"/>
      <c r="I74" s="13"/>
      <c r="J74" s="16"/>
      <c r="L74" s="16"/>
      <c r="M74" s="16"/>
      <c r="N74" s="16"/>
      <c r="O74" s="16"/>
      <c r="P74" s="16"/>
      <c r="Q74" s="24"/>
    </row>
    <row r="75" spans="1:29" s="27" customFormat="1" ht="19.5" customHeight="1">
      <c r="A75" s="76">
        <v>4</v>
      </c>
      <c r="B75" s="169" t="s">
        <v>20</v>
      </c>
      <c r="C75" s="170"/>
      <c r="D75" s="170"/>
      <c r="E75" s="170"/>
      <c r="F75" s="170"/>
      <c r="G75" s="170"/>
      <c r="H75" s="170"/>
      <c r="I75" s="171"/>
      <c r="J75" s="16"/>
      <c r="K75" s="51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972</v>
      </c>
      <c r="C76" s="14">
        <v>3020</v>
      </c>
      <c r="D76" s="14">
        <v>3020</v>
      </c>
      <c r="E76" s="15" t="s">
        <v>155</v>
      </c>
      <c r="F76" s="71" t="s">
        <v>973</v>
      </c>
      <c r="G76" s="71" t="s">
        <v>976</v>
      </c>
      <c r="H76" s="15" t="s">
        <v>161</v>
      </c>
      <c r="I76" s="67" t="s">
        <v>974</v>
      </c>
      <c r="J76" s="16">
        <v>3145</v>
      </c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>
      <c r="A77" s="15"/>
      <c r="B77" s="13" t="s">
        <v>581</v>
      </c>
      <c r="C77" s="14">
        <v>1300</v>
      </c>
      <c r="D77" s="14">
        <v>1300</v>
      </c>
      <c r="E77" s="15" t="s">
        <v>155</v>
      </c>
      <c r="F77" s="68" t="s">
        <v>975</v>
      </c>
      <c r="G77" s="68" t="s">
        <v>977</v>
      </c>
      <c r="H77" s="15" t="s">
        <v>161</v>
      </c>
      <c r="I77" s="67" t="s">
        <v>974</v>
      </c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>
      <c r="A78" s="15"/>
      <c r="B78" s="13" t="s">
        <v>1108</v>
      </c>
      <c r="C78" s="14">
        <v>1610</v>
      </c>
      <c r="D78" s="14">
        <v>1610</v>
      </c>
      <c r="E78" s="15" t="s">
        <v>155</v>
      </c>
      <c r="F78" s="71" t="s">
        <v>1069</v>
      </c>
      <c r="G78" s="71" t="s">
        <v>1070</v>
      </c>
      <c r="H78" s="15" t="s">
        <v>161</v>
      </c>
      <c r="I78" s="67" t="s">
        <v>1071</v>
      </c>
      <c r="J78" s="16"/>
      <c r="K78" s="44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14"/>
      <c r="D79" s="14"/>
      <c r="E79" s="15" t="s">
        <v>155</v>
      </c>
      <c r="F79" s="68"/>
      <c r="G79" s="68"/>
      <c r="H79" s="15" t="s">
        <v>161</v>
      </c>
      <c r="I79" s="67"/>
      <c r="J79" s="16">
        <v>13040.25</v>
      </c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3"/>
      <c r="C80" s="14"/>
      <c r="D80" s="14"/>
      <c r="E80" s="15" t="s">
        <v>155</v>
      </c>
      <c r="F80" s="68"/>
      <c r="G80" s="68"/>
      <c r="H80" s="15" t="s">
        <v>161</v>
      </c>
      <c r="I80" s="67"/>
      <c r="J80" s="16">
        <v>3954</v>
      </c>
      <c r="K80" s="44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3"/>
      <c r="C81" s="14"/>
      <c r="D81" s="14"/>
      <c r="E81" s="15" t="s">
        <v>155</v>
      </c>
      <c r="F81" s="71"/>
      <c r="G81" s="13"/>
      <c r="H81" s="15" t="s">
        <v>161</v>
      </c>
      <c r="I81" s="67"/>
      <c r="J81" s="27">
        <v>6076.75</v>
      </c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3"/>
      <c r="C82" s="14"/>
      <c r="D82" s="14"/>
      <c r="E82" s="15" t="s">
        <v>155</v>
      </c>
      <c r="F82" s="71"/>
      <c r="G82" s="13"/>
      <c r="H82" s="15" t="s">
        <v>161</v>
      </c>
      <c r="I82" s="67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3"/>
      <c r="C83" s="57"/>
      <c r="D83" s="14"/>
      <c r="E83" s="15" t="s">
        <v>155</v>
      </c>
      <c r="F83" s="68"/>
      <c r="G83" s="68"/>
      <c r="H83" s="15" t="s">
        <v>161</v>
      </c>
      <c r="I83" s="67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3"/>
      <c r="C84" s="57"/>
      <c r="D84" s="14"/>
      <c r="E84" s="15" t="s">
        <v>155</v>
      </c>
      <c r="F84" s="68"/>
      <c r="G84" s="68"/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3"/>
      <c r="C85" s="57"/>
      <c r="D85" s="14"/>
      <c r="E85" s="15" t="s">
        <v>155</v>
      </c>
      <c r="F85" s="68"/>
      <c r="G85" s="68"/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hidden="1">
      <c r="A86" s="15"/>
      <c r="B86" s="17"/>
      <c r="C86" s="57"/>
      <c r="D86" s="14"/>
      <c r="E86" s="15" t="s">
        <v>155</v>
      </c>
      <c r="F86" s="68"/>
      <c r="G86" s="68"/>
      <c r="H86" s="15" t="s">
        <v>161</v>
      </c>
      <c r="I86" s="15"/>
      <c r="J86" s="16"/>
      <c r="K86" s="48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hidden="1">
      <c r="A87" s="15"/>
      <c r="B87" s="17"/>
      <c r="C87" s="57"/>
      <c r="D87" s="14"/>
      <c r="E87" s="15" t="s">
        <v>155</v>
      </c>
      <c r="F87" s="68"/>
      <c r="G87" s="68"/>
      <c r="H87" s="15" t="s">
        <v>161</v>
      </c>
      <c r="I87" s="15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 hidden="1">
      <c r="A88" s="15"/>
      <c r="B88" s="17"/>
      <c r="C88" s="57"/>
      <c r="D88" s="14"/>
      <c r="E88" s="15" t="s">
        <v>155</v>
      </c>
      <c r="F88" s="68"/>
      <c r="G88" s="68"/>
      <c r="H88" s="15" t="s">
        <v>161</v>
      </c>
      <c r="I88" s="15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 hidden="1">
      <c r="A89" s="15"/>
      <c r="B89" s="17"/>
      <c r="C89" s="57"/>
      <c r="D89" s="14"/>
      <c r="E89" s="15" t="s">
        <v>155</v>
      </c>
      <c r="F89" s="68"/>
      <c r="G89" s="68"/>
      <c r="H89" s="15" t="s">
        <v>161</v>
      </c>
      <c r="I89" s="15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7" customFormat="1" ht="19.5" customHeight="1" hidden="1">
      <c r="A90" s="15"/>
      <c r="B90" s="17"/>
      <c r="C90" s="57"/>
      <c r="D90" s="14"/>
      <c r="E90" s="15" t="s">
        <v>155</v>
      </c>
      <c r="F90" s="68"/>
      <c r="G90" s="68"/>
      <c r="H90" s="15" t="s">
        <v>161</v>
      </c>
      <c r="I90" s="15"/>
      <c r="J90" s="16"/>
      <c r="K90" s="45"/>
      <c r="L90" s="16"/>
      <c r="M90" s="16"/>
      <c r="N90" s="16"/>
      <c r="O90" s="16"/>
      <c r="P90" s="16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7" customFormat="1" ht="19.5" customHeight="1" hidden="1">
      <c r="A91" s="15"/>
      <c r="B91" s="17"/>
      <c r="C91" s="61"/>
      <c r="D91" s="14"/>
      <c r="E91" s="15" t="s">
        <v>155</v>
      </c>
      <c r="F91" s="68"/>
      <c r="G91" s="68"/>
      <c r="H91" s="15" t="s">
        <v>161</v>
      </c>
      <c r="I91" s="15"/>
      <c r="J91" s="16"/>
      <c r="K91" s="45"/>
      <c r="L91" s="16"/>
      <c r="M91" s="16"/>
      <c r="N91" s="16"/>
      <c r="O91" s="16"/>
      <c r="P91" s="16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7" customFormat="1" ht="19.5" customHeight="1" thickBot="1">
      <c r="A92" s="15"/>
      <c r="B92" s="17"/>
      <c r="C92" s="62">
        <f>SUM(C76:C91)</f>
        <v>5930</v>
      </c>
      <c r="D92" s="14"/>
      <c r="E92" s="13"/>
      <c r="F92" s="15"/>
      <c r="G92" s="13"/>
      <c r="H92" s="15"/>
      <c r="I92" s="15"/>
      <c r="J92" s="16"/>
      <c r="K92" s="45"/>
      <c r="L92" s="16"/>
      <c r="M92" s="16"/>
      <c r="N92" s="16"/>
      <c r="O92" s="16"/>
      <c r="P92" s="16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7" customFormat="1" ht="19.5" customHeight="1" thickTop="1">
      <c r="A93" s="28"/>
      <c r="B93" s="29"/>
      <c r="C93" s="64"/>
      <c r="D93" s="60"/>
      <c r="E93" s="30"/>
      <c r="F93" s="28"/>
      <c r="G93" s="30"/>
      <c r="H93" s="28"/>
      <c r="I93" s="30"/>
      <c r="J93" s="16"/>
      <c r="K93" s="45"/>
      <c r="L93" s="16"/>
      <c r="M93" s="16"/>
      <c r="N93" s="16"/>
      <c r="O93" s="16"/>
      <c r="P93" s="16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7" customFormat="1" ht="19.5" customHeight="1">
      <c r="A94" s="28"/>
      <c r="B94" s="29"/>
      <c r="C94" s="59">
        <f>+C25+C49+C73+C92</f>
        <v>23618</v>
      </c>
      <c r="D94" s="60"/>
      <c r="E94" s="30"/>
      <c r="F94" s="28"/>
      <c r="G94" s="30"/>
      <c r="H94" s="30"/>
      <c r="I94" s="30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38"/>
      <c r="B95" s="39"/>
      <c r="C95" s="65"/>
      <c r="D95" s="41"/>
      <c r="E95" s="40"/>
      <c r="F95" s="38"/>
      <c r="G95" s="40"/>
      <c r="H95" s="40"/>
      <c r="I95" s="40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7" ht="21.75" customHeight="1">
      <c r="A96" s="1"/>
      <c r="B96" s="1"/>
      <c r="C96" s="1"/>
      <c r="D96" s="1"/>
      <c r="E96" s="1"/>
      <c r="F96" s="1"/>
      <c r="G96" s="1"/>
    </row>
    <row r="97" spans="1:9" ht="24">
      <c r="A97" s="172" t="str">
        <f>+A2</f>
        <v>สรุปผลการดำเนินการจัดซื้อจัดจ้างในรอบเดือน</v>
      </c>
      <c r="B97" s="172"/>
      <c r="C97" s="172"/>
      <c r="D97" s="172"/>
      <c r="E97" s="172"/>
      <c r="F97" s="172"/>
      <c r="G97" s="172"/>
      <c r="H97" s="172"/>
      <c r="I97" s="72"/>
    </row>
    <row r="98" spans="1:9" ht="24">
      <c r="A98" s="172" t="s">
        <v>1</v>
      </c>
      <c r="B98" s="172"/>
      <c r="C98" s="172"/>
      <c r="D98" s="172"/>
      <c r="E98" s="172"/>
      <c r="F98" s="172"/>
      <c r="G98" s="172"/>
      <c r="H98" s="172"/>
      <c r="I98" s="72"/>
    </row>
    <row r="99" spans="1:9" ht="24">
      <c r="A99" s="173" t="str">
        <f>+A4</f>
        <v>วันที่ 31  กรกฎาคม 2561</v>
      </c>
      <c r="B99" s="173"/>
      <c r="C99" s="173"/>
      <c r="D99" s="173"/>
      <c r="E99" s="173"/>
      <c r="F99" s="173"/>
      <c r="G99" s="173"/>
      <c r="H99" s="173"/>
      <c r="I99" s="55" t="str">
        <f>+I4</f>
        <v>แบบ สขร.1</v>
      </c>
    </row>
    <row r="100" spans="1:9" ht="71.25" customHeight="1">
      <c r="A100" s="3" t="s">
        <v>149</v>
      </c>
      <c r="B100" s="3" t="s">
        <v>146</v>
      </c>
      <c r="C100" s="3" t="s">
        <v>147</v>
      </c>
      <c r="D100" s="3" t="s">
        <v>148</v>
      </c>
      <c r="E100" s="3" t="s">
        <v>150</v>
      </c>
      <c r="F100" s="3" t="s">
        <v>152</v>
      </c>
      <c r="G100" s="3" t="s">
        <v>153</v>
      </c>
      <c r="H100" s="3" t="s">
        <v>154</v>
      </c>
      <c r="I100" s="3" t="s">
        <v>156</v>
      </c>
    </row>
    <row r="101" spans="1:29" s="27" customFormat="1" ht="19.5" customHeight="1">
      <c r="A101" s="177" t="s">
        <v>22</v>
      </c>
      <c r="B101" s="178"/>
      <c r="C101" s="66">
        <f>+C94</f>
        <v>23618</v>
      </c>
      <c r="D101" s="54"/>
      <c r="E101" s="53"/>
      <c r="F101" s="52"/>
      <c r="G101" s="53"/>
      <c r="H101" s="52"/>
      <c r="I101" s="53"/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76">
        <v>5</v>
      </c>
      <c r="B102" s="169" t="s">
        <v>23</v>
      </c>
      <c r="C102" s="170"/>
      <c r="D102" s="170"/>
      <c r="E102" s="170"/>
      <c r="F102" s="170"/>
      <c r="G102" s="170"/>
      <c r="H102" s="170"/>
      <c r="I102" s="171"/>
      <c r="J102" s="16"/>
      <c r="K102" s="51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1030</v>
      </c>
      <c r="C103" s="14">
        <v>250</v>
      </c>
      <c r="D103" s="14">
        <v>250</v>
      </c>
      <c r="E103" s="15" t="s">
        <v>155</v>
      </c>
      <c r="F103" s="68" t="s">
        <v>1031</v>
      </c>
      <c r="G103" s="68" t="s">
        <v>1055</v>
      </c>
      <c r="H103" s="15" t="s">
        <v>161</v>
      </c>
      <c r="I103" s="67" t="s">
        <v>954</v>
      </c>
      <c r="J103" s="16">
        <v>55544.06</v>
      </c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1030</v>
      </c>
      <c r="C104" s="14">
        <v>250</v>
      </c>
      <c r="D104" s="14">
        <v>250</v>
      </c>
      <c r="E104" s="15" t="s">
        <v>155</v>
      </c>
      <c r="F104" s="68" t="s">
        <v>1031</v>
      </c>
      <c r="G104" s="68" t="s">
        <v>1056</v>
      </c>
      <c r="H104" s="15" t="s">
        <v>161</v>
      </c>
      <c r="I104" s="67" t="s">
        <v>1032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1030</v>
      </c>
      <c r="C105" s="14">
        <v>120</v>
      </c>
      <c r="D105" s="14">
        <v>120</v>
      </c>
      <c r="E105" s="15" t="s">
        <v>155</v>
      </c>
      <c r="F105" s="68" t="s">
        <v>1033</v>
      </c>
      <c r="G105" s="68" t="s">
        <v>1057</v>
      </c>
      <c r="H105" s="15" t="s">
        <v>161</v>
      </c>
      <c r="I105" s="67" t="s">
        <v>950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650</v>
      </c>
      <c r="C106" s="14">
        <v>300</v>
      </c>
      <c r="D106" s="14">
        <v>300</v>
      </c>
      <c r="E106" s="15" t="s">
        <v>155</v>
      </c>
      <c r="F106" s="68" t="s">
        <v>1034</v>
      </c>
      <c r="G106" s="68" t="s">
        <v>1058</v>
      </c>
      <c r="H106" s="15" t="s">
        <v>161</v>
      </c>
      <c r="I106" s="67" t="s">
        <v>1035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781</v>
      </c>
      <c r="C107" s="14">
        <v>960</v>
      </c>
      <c r="D107" s="14">
        <v>960</v>
      </c>
      <c r="E107" s="15" t="s">
        <v>155</v>
      </c>
      <c r="F107" s="68" t="s">
        <v>1036</v>
      </c>
      <c r="G107" s="68" t="s">
        <v>1059</v>
      </c>
      <c r="H107" s="15" t="s">
        <v>161</v>
      </c>
      <c r="I107" s="67" t="s">
        <v>950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781</v>
      </c>
      <c r="C108" s="14">
        <v>705</v>
      </c>
      <c r="D108" s="14">
        <v>705</v>
      </c>
      <c r="E108" s="15" t="s">
        <v>155</v>
      </c>
      <c r="F108" s="68" t="s">
        <v>1037</v>
      </c>
      <c r="G108" s="68" t="s">
        <v>1060</v>
      </c>
      <c r="H108" s="15" t="s">
        <v>161</v>
      </c>
      <c r="I108" s="67" t="s">
        <v>1035</v>
      </c>
      <c r="J108" s="16">
        <v>5327.28</v>
      </c>
      <c r="K108" s="45" t="s">
        <v>184</v>
      </c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781</v>
      </c>
      <c r="C109" s="14">
        <v>695</v>
      </c>
      <c r="D109" s="14">
        <v>695</v>
      </c>
      <c r="E109" s="15" t="s">
        <v>155</v>
      </c>
      <c r="F109" s="68" t="s">
        <v>1038</v>
      </c>
      <c r="G109" s="68" t="s">
        <v>1061</v>
      </c>
      <c r="H109" s="15" t="s">
        <v>161</v>
      </c>
      <c r="I109" s="67" t="s">
        <v>950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781</v>
      </c>
      <c r="C110" s="14">
        <v>665</v>
      </c>
      <c r="D110" s="14">
        <v>665</v>
      </c>
      <c r="E110" s="15" t="s">
        <v>155</v>
      </c>
      <c r="F110" s="68" t="s">
        <v>1039</v>
      </c>
      <c r="G110" s="68" t="s">
        <v>1062</v>
      </c>
      <c r="H110" s="15" t="s">
        <v>161</v>
      </c>
      <c r="I110" s="67" t="s">
        <v>974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781</v>
      </c>
      <c r="C111" s="14">
        <v>625</v>
      </c>
      <c r="D111" s="14">
        <v>625</v>
      </c>
      <c r="E111" s="15" t="s">
        <v>155</v>
      </c>
      <c r="F111" s="68" t="s">
        <v>1040</v>
      </c>
      <c r="G111" s="68" t="s">
        <v>1063</v>
      </c>
      <c r="H111" s="15" t="s">
        <v>161</v>
      </c>
      <c r="I111" s="67" t="s">
        <v>974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781</v>
      </c>
      <c r="C112" s="14">
        <v>348</v>
      </c>
      <c r="D112" s="14">
        <v>348</v>
      </c>
      <c r="E112" s="15" t="s">
        <v>155</v>
      </c>
      <c r="F112" s="68" t="s">
        <v>1041</v>
      </c>
      <c r="G112" s="68" t="s">
        <v>1064</v>
      </c>
      <c r="H112" s="15" t="s">
        <v>161</v>
      </c>
      <c r="I112" s="67" t="s">
        <v>1018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781</v>
      </c>
      <c r="C113" s="26">
        <v>40</v>
      </c>
      <c r="D113" s="14">
        <v>40</v>
      </c>
      <c r="E113" s="15" t="s">
        <v>155</v>
      </c>
      <c r="F113" s="68" t="s">
        <v>1042</v>
      </c>
      <c r="G113" s="68" t="s">
        <v>1065</v>
      </c>
      <c r="H113" s="15" t="s">
        <v>161</v>
      </c>
      <c r="I113" s="67" t="s">
        <v>946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781</v>
      </c>
      <c r="C114" s="26">
        <v>30</v>
      </c>
      <c r="D114" s="14">
        <v>30</v>
      </c>
      <c r="E114" s="15" t="s">
        <v>155</v>
      </c>
      <c r="F114" s="68" t="s">
        <v>1043</v>
      </c>
      <c r="G114" s="68" t="s">
        <v>1068</v>
      </c>
      <c r="H114" s="15" t="s">
        <v>161</v>
      </c>
      <c r="I114" s="67" t="s">
        <v>954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781</v>
      </c>
      <c r="C115" s="26">
        <v>24</v>
      </c>
      <c r="D115" s="14">
        <v>24</v>
      </c>
      <c r="E115" s="15" t="s">
        <v>155</v>
      </c>
      <c r="F115" s="68" t="s">
        <v>1044</v>
      </c>
      <c r="G115" s="68" t="s">
        <v>1066</v>
      </c>
      <c r="H115" s="15" t="s">
        <v>161</v>
      </c>
      <c r="I115" s="67" t="s">
        <v>1045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33</v>
      </c>
      <c r="C116" s="26">
        <v>120</v>
      </c>
      <c r="D116" s="14">
        <v>120</v>
      </c>
      <c r="E116" s="15" t="s">
        <v>155</v>
      </c>
      <c r="F116" s="68" t="s">
        <v>1046</v>
      </c>
      <c r="G116" s="68" t="s">
        <v>1067</v>
      </c>
      <c r="H116" s="15" t="s">
        <v>161</v>
      </c>
      <c r="I116" s="67" t="s">
        <v>984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 t="s">
        <v>155</v>
      </c>
      <c r="F119" s="68"/>
      <c r="G119" s="68"/>
      <c r="H119" s="15" t="s">
        <v>161</v>
      </c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 t="s">
        <v>155</v>
      </c>
      <c r="F120" s="68"/>
      <c r="G120" s="68"/>
      <c r="H120" s="15" t="s">
        <v>161</v>
      </c>
      <c r="I120" s="67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hidden="1">
      <c r="A121" s="15"/>
      <c r="B121" s="13"/>
      <c r="C121" s="26"/>
      <c r="D121" s="14"/>
      <c r="E121" s="15" t="s">
        <v>155</v>
      </c>
      <c r="F121" s="68"/>
      <c r="G121" s="68"/>
      <c r="H121" s="15" t="s">
        <v>161</v>
      </c>
      <c r="I121" s="67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hidden="1">
      <c r="A122" s="15"/>
      <c r="B122" s="13"/>
      <c r="C122" s="26"/>
      <c r="D122" s="14"/>
      <c r="E122" s="15" t="s">
        <v>155</v>
      </c>
      <c r="F122" s="68"/>
      <c r="G122" s="68"/>
      <c r="H122" s="15" t="s">
        <v>161</v>
      </c>
      <c r="I122" s="67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26"/>
      <c r="D123" s="14"/>
      <c r="E123" s="15" t="s">
        <v>155</v>
      </c>
      <c r="F123" s="68"/>
      <c r="G123" s="68"/>
      <c r="H123" s="15" t="s">
        <v>161</v>
      </c>
      <c r="I123" s="67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26"/>
      <c r="D124" s="14"/>
      <c r="E124" s="15" t="s">
        <v>155</v>
      </c>
      <c r="F124" s="68"/>
      <c r="G124" s="68"/>
      <c r="H124" s="15" t="s">
        <v>161</v>
      </c>
      <c r="I124" s="67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26"/>
      <c r="D125" s="14"/>
      <c r="E125" s="15"/>
      <c r="F125" s="68"/>
      <c r="G125" s="68"/>
      <c r="H125" s="15"/>
      <c r="I125" s="67"/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26"/>
      <c r="D126" s="14"/>
      <c r="E126" s="15"/>
      <c r="F126" s="68"/>
      <c r="G126" s="68"/>
      <c r="H126" s="15"/>
      <c r="I126" s="15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thickBot="1">
      <c r="A127" s="15"/>
      <c r="B127" s="17"/>
      <c r="C127" s="62">
        <f>SUM(C103:C126)</f>
        <v>5132</v>
      </c>
      <c r="D127" s="14"/>
      <c r="E127" s="13"/>
      <c r="F127" s="15"/>
      <c r="G127" s="13"/>
      <c r="H127" s="15"/>
      <c r="I127" s="13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thickTop="1">
      <c r="A128" s="15"/>
      <c r="B128" s="17"/>
      <c r="C128" s="22"/>
      <c r="D128" s="14"/>
      <c r="E128" s="13"/>
      <c r="F128" s="15"/>
      <c r="G128" s="13"/>
      <c r="H128" s="15"/>
      <c r="I128" s="13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76">
        <v>6</v>
      </c>
      <c r="B129" s="169" t="s">
        <v>24</v>
      </c>
      <c r="C129" s="170"/>
      <c r="D129" s="170"/>
      <c r="E129" s="170"/>
      <c r="F129" s="170"/>
      <c r="G129" s="170"/>
      <c r="H129" s="170"/>
      <c r="I129" s="171"/>
      <c r="J129" s="16"/>
      <c r="K129" s="51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952</v>
      </c>
      <c r="C130" s="14">
        <v>5730</v>
      </c>
      <c r="D130" s="14">
        <v>5730</v>
      </c>
      <c r="E130" s="15" t="s">
        <v>155</v>
      </c>
      <c r="F130" s="68" t="s">
        <v>953</v>
      </c>
      <c r="G130" s="68" t="s">
        <v>962</v>
      </c>
      <c r="H130" s="15" t="s">
        <v>161</v>
      </c>
      <c r="I130" s="67" t="s">
        <v>954</v>
      </c>
      <c r="J130" s="16">
        <v>9926</v>
      </c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21" customHeight="1">
      <c r="A131" s="15"/>
      <c r="B131" s="13" t="s">
        <v>955</v>
      </c>
      <c r="C131" s="14">
        <v>5500</v>
      </c>
      <c r="D131" s="14">
        <v>5500</v>
      </c>
      <c r="E131" s="15" t="s">
        <v>155</v>
      </c>
      <c r="F131" s="68" t="s">
        <v>956</v>
      </c>
      <c r="G131" s="68" t="s">
        <v>963</v>
      </c>
      <c r="H131" s="15" t="s">
        <v>161</v>
      </c>
      <c r="I131" s="67" t="s">
        <v>950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955</v>
      </c>
      <c r="C132" s="14">
        <v>1000</v>
      </c>
      <c r="D132" s="14">
        <v>1000</v>
      </c>
      <c r="E132" s="15" t="s">
        <v>155</v>
      </c>
      <c r="F132" s="68" t="s">
        <v>957</v>
      </c>
      <c r="G132" s="68" t="s">
        <v>964</v>
      </c>
      <c r="H132" s="15" t="s">
        <v>161</v>
      </c>
      <c r="I132" s="67" t="s">
        <v>950</v>
      </c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33</v>
      </c>
      <c r="C133" s="14">
        <v>1214.95</v>
      </c>
      <c r="D133" s="14">
        <v>1214.95</v>
      </c>
      <c r="E133" s="15" t="s">
        <v>155</v>
      </c>
      <c r="F133" s="68" t="s">
        <v>958</v>
      </c>
      <c r="G133" s="68" t="s">
        <v>965</v>
      </c>
      <c r="H133" s="15" t="s">
        <v>161</v>
      </c>
      <c r="I133" s="67" t="s">
        <v>959</v>
      </c>
      <c r="J133" s="16"/>
      <c r="K133" s="49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>
      <c r="A134" s="15"/>
      <c r="B134" s="13" t="s">
        <v>960</v>
      </c>
      <c r="C134" s="14">
        <v>580</v>
      </c>
      <c r="D134" s="14">
        <v>580</v>
      </c>
      <c r="E134" s="15" t="s">
        <v>155</v>
      </c>
      <c r="F134" s="68" t="s">
        <v>961</v>
      </c>
      <c r="G134" s="68" t="s">
        <v>966</v>
      </c>
      <c r="H134" s="15" t="s">
        <v>161</v>
      </c>
      <c r="I134" s="67" t="s">
        <v>950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1013</v>
      </c>
      <c r="C135" s="14">
        <v>300</v>
      </c>
      <c r="D135" s="14">
        <v>300</v>
      </c>
      <c r="E135" s="15" t="s">
        <v>155</v>
      </c>
      <c r="F135" s="68" t="s">
        <v>1014</v>
      </c>
      <c r="G135" s="68" t="s">
        <v>1024</v>
      </c>
      <c r="H135" s="15" t="s">
        <v>161</v>
      </c>
      <c r="I135" s="67" t="s">
        <v>1015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1016</v>
      </c>
      <c r="C136" s="14">
        <v>3750</v>
      </c>
      <c r="D136" s="26">
        <v>3750</v>
      </c>
      <c r="E136" s="15" t="s">
        <v>155</v>
      </c>
      <c r="F136" s="68" t="s">
        <v>1017</v>
      </c>
      <c r="G136" s="68" t="s">
        <v>1025</v>
      </c>
      <c r="H136" s="15" t="s">
        <v>161</v>
      </c>
      <c r="I136" s="67" t="s">
        <v>1018</v>
      </c>
      <c r="J136" s="16">
        <v>11084</v>
      </c>
      <c r="K136" s="45" t="s">
        <v>487</v>
      </c>
      <c r="L136" s="45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20.25" customHeight="1">
      <c r="A137" s="15"/>
      <c r="B137" s="13" t="s">
        <v>650</v>
      </c>
      <c r="C137" s="14">
        <v>400</v>
      </c>
      <c r="D137" s="14">
        <v>400</v>
      </c>
      <c r="E137" s="15" t="s">
        <v>155</v>
      </c>
      <c r="F137" s="68" t="s">
        <v>1019</v>
      </c>
      <c r="G137" s="68" t="s">
        <v>1026</v>
      </c>
      <c r="H137" s="15" t="s">
        <v>161</v>
      </c>
      <c r="I137" s="67" t="s">
        <v>1020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650</v>
      </c>
      <c r="C138" s="14">
        <v>200</v>
      </c>
      <c r="D138" s="14">
        <v>200</v>
      </c>
      <c r="E138" s="15" t="s">
        <v>155</v>
      </c>
      <c r="F138" s="68" t="s">
        <v>1021</v>
      </c>
      <c r="G138" s="68" t="s">
        <v>1027</v>
      </c>
      <c r="H138" s="15" t="s">
        <v>161</v>
      </c>
      <c r="I138" s="67" t="s">
        <v>1020</v>
      </c>
      <c r="J138" s="16" t="s">
        <v>184</v>
      </c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781</v>
      </c>
      <c r="C139" s="14">
        <v>330</v>
      </c>
      <c r="D139" s="14">
        <v>330</v>
      </c>
      <c r="E139" s="15" t="s">
        <v>155</v>
      </c>
      <c r="F139" s="68" t="s">
        <v>1022</v>
      </c>
      <c r="G139" s="68" t="s">
        <v>1028</v>
      </c>
      <c r="H139" s="15" t="s">
        <v>161</v>
      </c>
      <c r="I139" s="15" t="s">
        <v>1015</v>
      </c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/>
      <c r="B140" s="13" t="s">
        <v>781</v>
      </c>
      <c r="C140" s="14">
        <v>350</v>
      </c>
      <c r="D140" s="14">
        <v>350</v>
      </c>
      <c r="E140" s="15" t="s">
        <v>155</v>
      </c>
      <c r="F140" s="68" t="s">
        <v>1023</v>
      </c>
      <c r="G140" s="68" t="s">
        <v>1029</v>
      </c>
      <c r="H140" s="15" t="s">
        <v>161</v>
      </c>
      <c r="I140" s="15" t="s">
        <v>1018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 hidden="1">
      <c r="A141" s="15"/>
      <c r="B141" s="13"/>
      <c r="C141" s="14"/>
      <c r="D141" s="14"/>
      <c r="E141" s="15" t="s">
        <v>155</v>
      </c>
      <c r="F141" s="68"/>
      <c r="G141" s="68"/>
      <c r="H141" s="15" t="s">
        <v>161</v>
      </c>
      <c r="I141" s="15"/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14"/>
      <c r="D142" s="14"/>
      <c r="E142" s="15" t="s">
        <v>155</v>
      </c>
      <c r="F142" s="68"/>
      <c r="G142" s="68"/>
      <c r="H142" s="15" t="s">
        <v>161</v>
      </c>
      <c r="I142" s="15"/>
      <c r="J142" s="16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14"/>
      <c r="D143" s="14"/>
      <c r="E143" s="15" t="s">
        <v>155</v>
      </c>
      <c r="F143" s="68"/>
      <c r="G143" s="68"/>
      <c r="H143" s="15" t="s">
        <v>161</v>
      </c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26"/>
      <c r="D144" s="14"/>
      <c r="E144" s="15"/>
      <c r="F144" s="68"/>
      <c r="G144" s="68"/>
      <c r="H144" s="15" t="s">
        <v>161</v>
      </c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thickBot="1">
      <c r="A145" s="15"/>
      <c r="B145" s="17"/>
      <c r="C145" s="62">
        <f>SUM(C130:C144)</f>
        <v>19354.95</v>
      </c>
      <c r="D145" s="14"/>
      <c r="E145" s="13"/>
      <c r="F145" s="15"/>
      <c r="G145" s="13"/>
      <c r="H145" s="15"/>
      <c r="I145" s="13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thickTop="1">
      <c r="A146" s="15"/>
      <c r="B146" s="17"/>
      <c r="C146" s="22"/>
      <c r="D146" s="14"/>
      <c r="E146" s="13"/>
      <c r="F146" s="15"/>
      <c r="G146" s="13"/>
      <c r="H146" s="15"/>
      <c r="I146" s="13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76">
        <v>7</v>
      </c>
      <c r="B147" s="169" t="s">
        <v>25</v>
      </c>
      <c r="C147" s="170"/>
      <c r="D147" s="170"/>
      <c r="E147" s="170"/>
      <c r="F147" s="170"/>
      <c r="G147" s="170"/>
      <c r="H147" s="170"/>
      <c r="I147" s="171"/>
      <c r="J147" s="16"/>
      <c r="K147" s="51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978</v>
      </c>
      <c r="C148" s="14">
        <v>4248</v>
      </c>
      <c r="D148" s="14">
        <v>4248</v>
      </c>
      <c r="E148" s="15" t="s">
        <v>155</v>
      </c>
      <c r="F148" s="68" t="s">
        <v>979</v>
      </c>
      <c r="G148" s="68" t="s">
        <v>988</v>
      </c>
      <c r="H148" s="15" t="s">
        <v>161</v>
      </c>
      <c r="I148" s="67" t="s">
        <v>982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980</v>
      </c>
      <c r="C149" s="14">
        <v>560</v>
      </c>
      <c r="D149" s="14">
        <v>560</v>
      </c>
      <c r="E149" s="15" t="s">
        <v>155</v>
      </c>
      <c r="F149" s="68" t="s">
        <v>981</v>
      </c>
      <c r="G149" s="68" t="s">
        <v>989</v>
      </c>
      <c r="H149" s="15" t="s">
        <v>161</v>
      </c>
      <c r="I149" s="67" t="s">
        <v>982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126</v>
      </c>
      <c r="C150" s="14">
        <v>3430</v>
      </c>
      <c r="D150" s="14">
        <v>3430</v>
      </c>
      <c r="E150" s="15" t="s">
        <v>155</v>
      </c>
      <c r="F150" s="68" t="s">
        <v>983</v>
      </c>
      <c r="G150" s="68" t="s">
        <v>990</v>
      </c>
      <c r="H150" s="15" t="s">
        <v>161</v>
      </c>
      <c r="I150" s="67" t="s">
        <v>984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985</v>
      </c>
      <c r="C151" s="14">
        <v>515</v>
      </c>
      <c r="D151" s="14">
        <v>515</v>
      </c>
      <c r="E151" s="15" t="s">
        <v>155</v>
      </c>
      <c r="F151" s="68" t="s">
        <v>986</v>
      </c>
      <c r="G151" s="68" t="s">
        <v>991</v>
      </c>
      <c r="H151" s="15" t="s">
        <v>161</v>
      </c>
      <c r="I151" s="67" t="s">
        <v>959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987</v>
      </c>
      <c r="C152" s="14">
        <v>2150</v>
      </c>
      <c r="D152" s="14">
        <v>2150</v>
      </c>
      <c r="E152" s="15" t="s">
        <v>155</v>
      </c>
      <c r="F152" s="68" t="s">
        <v>993</v>
      </c>
      <c r="G152" s="68" t="s">
        <v>992</v>
      </c>
      <c r="H152" s="15" t="s">
        <v>161</v>
      </c>
      <c r="I152" s="67" t="s">
        <v>946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14"/>
      <c r="D153" s="14"/>
      <c r="E153" s="15" t="s">
        <v>155</v>
      </c>
      <c r="F153" s="68"/>
      <c r="G153" s="68"/>
      <c r="H153" s="15" t="s">
        <v>161</v>
      </c>
      <c r="I153" s="67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hidden="1">
      <c r="A154" s="15"/>
      <c r="B154" s="13"/>
      <c r="C154" s="14"/>
      <c r="D154" s="14"/>
      <c r="E154" s="15" t="s">
        <v>155</v>
      </c>
      <c r="F154" s="68"/>
      <c r="G154" s="68"/>
      <c r="H154" s="15" t="s">
        <v>161</v>
      </c>
      <c r="I154" s="67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hidden="1">
      <c r="A155" s="15"/>
      <c r="B155" s="13"/>
      <c r="C155" s="14"/>
      <c r="D155" s="14"/>
      <c r="E155" s="15" t="s">
        <v>155</v>
      </c>
      <c r="F155" s="68"/>
      <c r="G155" s="68"/>
      <c r="H155" s="15" t="s">
        <v>161</v>
      </c>
      <c r="I155" s="67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hidden="1">
      <c r="A156" s="15"/>
      <c r="B156" s="13"/>
      <c r="C156" s="14"/>
      <c r="D156" s="14"/>
      <c r="E156" s="15" t="s">
        <v>155</v>
      </c>
      <c r="F156" s="68"/>
      <c r="G156" s="68"/>
      <c r="H156" s="15" t="s">
        <v>161</v>
      </c>
      <c r="I156" s="6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hidden="1">
      <c r="A157" s="15"/>
      <c r="B157" s="13"/>
      <c r="C157" s="14"/>
      <c r="D157" s="14"/>
      <c r="E157" s="15" t="s">
        <v>155</v>
      </c>
      <c r="F157" s="68"/>
      <c r="G157" s="68"/>
      <c r="H157" s="15" t="s">
        <v>161</v>
      </c>
      <c r="I157" s="15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hidden="1">
      <c r="A158" s="15"/>
      <c r="B158" s="13"/>
      <c r="C158" s="14"/>
      <c r="D158" s="14"/>
      <c r="E158" s="15" t="s">
        <v>155</v>
      </c>
      <c r="F158" s="68"/>
      <c r="G158" s="68"/>
      <c r="H158" s="15" t="s">
        <v>161</v>
      </c>
      <c r="I158" s="15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14"/>
      <c r="D159" s="14"/>
      <c r="E159" s="15" t="s">
        <v>155</v>
      </c>
      <c r="F159" s="68"/>
      <c r="G159" s="68"/>
      <c r="H159" s="15" t="s">
        <v>161</v>
      </c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15"/>
      <c r="B160" s="13"/>
      <c r="C160" s="26"/>
      <c r="D160" s="14"/>
      <c r="E160" s="15" t="s">
        <v>155</v>
      </c>
      <c r="F160" s="68"/>
      <c r="G160" s="68"/>
      <c r="H160" s="15" t="s">
        <v>161</v>
      </c>
      <c r="I160" s="15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5"/>
      <c r="B161" s="13"/>
      <c r="C161" s="26"/>
      <c r="D161" s="14"/>
      <c r="E161" s="15" t="s">
        <v>155</v>
      </c>
      <c r="F161" s="68"/>
      <c r="G161" s="68"/>
      <c r="H161" s="15" t="s">
        <v>161</v>
      </c>
      <c r="I161" s="15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5"/>
      <c r="B162" s="13"/>
      <c r="C162" s="26"/>
      <c r="D162" s="14"/>
      <c r="E162" s="15" t="s">
        <v>155</v>
      </c>
      <c r="F162" s="68"/>
      <c r="G162" s="68"/>
      <c r="H162" s="15" t="s">
        <v>161</v>
      </c>
      <c r="I162" s="15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5"/>
      <c r="B163" s="13"/>
      <c r="C163" s="14"/>
      <c r="D163" s="14"/>
      <c r="E163" s="15" t="s">
        <v>155</v>
      </c>
      <c r="F163" s="68"/>
      <c r="G163" s="68"/>
      <c r="H163" s="15" t="s">
        <v>161</v>
      </c>
      <c r="I163" s="15"/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29" s="27" customFormat="1" ht="19.5" customHeight="1" hidden="1">
      <c r="A164" s="15"/>
      <c r="B164" s="13"/>
      <c r="C164" s="26"/>
      <c r="D164" s="14"/>
      <c r="E164" s="15" t="s">
        <v>155</v>
      </c>
      <c r="F164" s="68"/>
      <c r="G164" s="68"/>
      <c r="H164" s="15" t="s">
        <v>161</v>
      </c>
      <c r="I164" s="15"/>
      <c r="J164" s="16"/>
      <c r="K164" s="45"/>
      <c r="L164" s="16"/>
      <c r="M164" s="16"/>
      <c r="N164" s="16"/>
      <c r="O164" s="16"/>
      <c r="P164" s="16"/>
      <c r="Q164" s="24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 s="27" customFormat="1" ht="19.5" customHeight="1" hidden="1">
      <c r="A165" s="15"/>
      <c r="B165" s="13"/>
      <c r="C165" s="31">
        <f>SUM(C148:C164)</f>
        <v>10903</v>
      </c>
      <c r="D165" s="14"/>
      <c r="E165" s="15"/>
      <c r="F165" s="68"/>
      <c r="G165" s="68"/>
      <c r="H165" s="15"/>
      <c r="I165" s="15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32"/>
      <c r="B166" s="34"/>
      <c r="C166" s="20"/>
      <c r="D166" s="26"/>
      <c r="E166" s="32"/>
      <c r="F166" s="74"/>
      <c r="G166" s="74"/>
      <c r="H166" s="32"/>
      <c r="I166" s="32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92" t="str">
        <f>+A97</f>
        <v>สรุปผลการดำเนินการจัดซื้อจัดจ้างในรอบเดือน</v>
      </c>
      <c r="B167" s="193"/>
      <c r="C167" s="193"/>
      <c r="D167" s="193"/>
      <c r="E167" s="193"/>
      <c r="F167" s="193"/>
      <c r="G167" s="193"/>
      <c r="H167" s="193"/>
      <c r="I167" s="194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92" t="str">
        <f>+A98</f>
        <v>องค์การอุตสาหกรรมป่าไม้เขตอุบลราชธานี</v>
      </c>
      <c r="B168" s="193"/>
      <c r="C168" s="193"/>
      <c r="D168" s="193"/>
      <c r="E168" s="193"/>
      <c r="F168" s="193"/>
      <c r="G168" s="193"/>
      <c r="H168" s="193"/>
      <c r="I168" s="194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>
      <c r="A169" s="195" t="str">
        <f>+A99</f>
        <v>วันที่ 31  กรกฎาคม 2561</v>
      </c>
      <c r="B169" s="196"/>
      <c r="C169" s="196"/>
      <c r="D169" s="196"/>
      <c r="E169" s="196"/>
      <c r="F169" s="196"/>
      <c r="G169" s="196"/>
      <c r="H169" s="196"/>
      <c r="I169" s="197" t="s">
        <v>151</v>
      </c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9" ht="71.25" customHeight="1" hidden="1">
      <c r="A170" s="3" t="s">
        <v>149</v>
      </c>
      <c r="B170" s="3" t="s">
        <v>146</v>
      </c>
      <c r="C170" s="3" t="s">
        <v>147</v>
      </c>
      <c r="D170" s="3" t="s">
        <v>148</v>
      </c>
      <c r="E170" s="3" t="s">
        <v>150</v>
      </c>
      <c r="F170" s="3" t="s">
        <v>152</v>
      </c>
      <c r="G170" s="3" t="s">
        <v>153</v>
      </c>
      <c r="H170" s="3" t="s">
        <v>154</v>
      </c>
      <c r="I170" s="3" t="s">
        <v>156</v>
      </c>
    </row>
    <row r="171" spans="1:29" s="27" customFormat="1" ht="19.5" customHeight="1" hidden="1">
      <c r="A171" s="177" t="s">
        <v>22</v>
      </c>
      <c r="B171" s="178"/>
      <c r="C171" s="54">
        <f>+C165</f>
        <v>10903</v>
      </c>
      <c r="D171" s="54"/>
      <c r="E171" s="53"/>
      <c r="F171" s="52"/>
      <c r="G171" s="53"/>
      <c r="H171" s="52"/>
      <c r="I171" s="53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hidden="1">
      <c r="A172" s="15"/>
      <c r="B172" s="73"/>
      <c r="C172" s="22"/>
      <c r="D172" s="22"/>
      <c r="E172" s="12" t="s">
        <v>155</v>
      </c>
      <c r="F172" s="11"/>
      <c r="G172" s="12"/>
      <c r="H172" s="11" t="s">
        <v>161</v>
      </c>
      <c r="I172" s="11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hidden="1">
      <c r="A173" s="11"/>
      <c r="B173" s="73"/>
      <c r="C173" s="22"/>
      <c r="D173" s="22"/>
      <c r="E173" s="12" t="s">
        <v>155</v>
      </c>
      <c r="F173" s="11"/>
      <c r="G173" s="12"/>
      <c r="H173" s="11" t="s">
        <v>161</v>
      </c>
      <c r="I173" s="11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hidden="1">
      <c r="A174" s="15"/>
      <c r="B174" s="13"/>
      <c r="C174" s="14"/>
      <c r="D174" s="14"/>
      <c r="E174" s="15" t="s">
        <v>155</v>
      </c>
      <c r="F174" s="68"/>
      <c r="G174" s="68"/>
      <c r="H174" s="15" t="s">
        <v>161</v>
      </c>
      <c r="I174" s="15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hidden="1">
      <c r="A175" s="15"/>
      <c r="B175" s="13"/>
      <c r="C175" s="14"/>
      <c r="D175" s="14"/>
      <c r="E175" s="15" t="s">
        <v>155</v>
      </c>
      <c r="F175" s="68"/>
      <c r="G175" s="68"/>
      <c r="H175" s="15" t="s">
        <v>161</v>
      </c>
      <c r="I175" s="15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hidden="1">
      <c r="A176" s="15"/>
      <c r="B176" s="13"/>
      <c r="C176" s="14"/>
      <c r="D176" s="14"/>
      <c r="E176" s="15" t="s">
        <v>155</v>
      </c>
      <c r="F176" s="68"/>
      <c r="G176" s="68"/>
      <c r="H176" s="15" t="s">
        <v>161</v>
      </c>
      <c r="I176" s="15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s="27" customFormat="1" ht="19.5" customHeight="1" hidden="1">
      <c r="A177" s="15"/>
      <c r="B177" s="13"/>
      <c r="C177" s="14"/>
      <c r="D177" s="14"/>
      <c r="E177" s="15" t="s">
        <v>155</v>
      </c>
      <c r="F177" s="68"/>
      <c r="G177" s="68"/>
      <c r="H177" s="15" t="s">
        <v>161</v>
      </c>
      <c r="I177" s="15"/>
      <c r="J177" s="16"/>
      <c r="K177" s="45"/>
      <c r="L177" s="16"/>
      <c r="M177" s="16"/>
      <c r="N177" s="16"/>
      <c r="O177" s="16"/>
      <c r="P177" s="16"/>
      <c r="Q177" s="24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s="27" customFormat="1" ht="19.5" customHeight="1" hidden="1">
      <c r="A178" s="15"/>
      <c r="B178" s="13"/>
      <c r="C178" s="14"/>
      <c r="D178" s="14"/>
      <c r="E178" s="15" t="s">
        <v>155</v>
      </c>
      <c r="F178" s="68"/>
      <c r="G178" s="68"/>
      <c r="H178" s="15" t="s">
        <v>161</v>
      </c>
      <c r="I178" s="15"/>
      <c r="J178" s="16"/>
      <c r="K178" s="45"/>
      <c r="L178" s="16"/>
      <c r="M178" s="16"/>
      <c r="N178" s="16"/>
      <c r="O178" s="16"/>
      <c r="P178" s="16"/>
      <c r="Q178" s="24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s="27" customFormat="1" ht="19.5" customHeight="1" thickBot="1">
      <c r="A179" s="15"/>
      <c r="B179" s="13"/>
      <c r="C179" s="21">
        <f>SUM(C171:C178)</f>
        <v>10903</v>
      </c>
      <c r="D179" s="14"/>
      <c r="E179" s="13"/>
      <c r="F179" s="15"/>
      <c r="G179" s="13"/>
      <c r="H179" s="15"/>
      <c r="I179" s="13"/>
      <c r="J179" s="16"/>
      <c r="K179" s="45"/>
      <c r="L179" s="16"/>
      <c r="M179" s="16"/>
      <c r="N179" s="16"/>
      <c r="O179" s="16"/>
      <c r="P179" s="16"/>
      <c r="Q179" s="24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s="27" customFormat="1" ht="19.5" customHeight="1" thickTop="1">
      <c r="A180" s="32"/>
      <c r="B180" s="34"/>
      <c r="C180" s="63"/>
      <c r="D180" s="26"/>
      <c r="E180" s="34"/>
      <c r="F180" s="32"/>
      <c r="G180" s="34"/>
      <c r="H180" s="34"/>
      <c r="I180" s="34"/>
      <c r="J180" s="16"/>
      <c r="K180" s="45"/>
      <c r="L180" s="16"/>
      <c r="M180" s="16"/>
      <c r="N180" s="16"/>
      <c r="O180" s="16"/>
      <c r="P180" s="16"/>
      <c r="Q180" s="24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s="27" customFormat="1" ht="19.5" customHeight="1" thickBot="1">
      <c r="A181" s="35"/>
      <c r="B181" s="36"/>
      <c r="C181" s="62">
        <f>+C25+C49+C73+C92+C127+C145+C179</f>
        <v>59007.95</v>
      </c>
      <c r="D181" s="21"/>
      <c r="E181" s="37"/>
      <c r="F181" s="35"/>
      <c r="G181" s="37"/>
      <c r="H181" s="37"/>
      <c r="I181" s="37"/>
      <c r="J181" s="16"/>
      <c r="K181" s="45"/>
      <c r="L181" s="16"/>
      <c r="M181" s="16"/>
      <c r="N181" s="16"/>
      <c r="O181" s="16"/>
      <c r="P181" s="16"/>
      <c r="Q181" s="24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s="27" customFormat="1" ht="19.5" customHeight="1" thickTop="1">
      <c r="A182" s="38"/>
      <c r="B182" s="39"/>
      <c r="C182" s="39"/>
      <c r="D182" s="40"/>
      <c r="E182" s="40"/>
      <c r="F182" s="38"/>
      <c r="G182" s="40"/>
      <c r="H182" s="40"/>
      <c r="I182" s="40"/>
      <c r="J182" s="16"/>
      <c r="K182" s="45"/>
      <c r="L182" s="16"/>
      <c r="M182" s="16"/>
      <c r="N182" s="16"/>
      <c r="O182" s="16"/>
      <c r="P182" s="16"/>
      <c r="Q182" s="24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</sheetData>
  <sheetProtection/>
  <mergeCells count="18">
    <mergeCell ref="B129:I129"/>
    <mergeCell ref="B147:I147"/>
    <mergeCell ref="A167:I167"/>
    <mergeCell ref="A168:I168"/>
    <mergeCell ref="A169:I169"/>
    <mergeCell ref="A171:B171"/>
    <mergeCell ref="B75:I75"/>
    <mergeCell ref="A97:H97"/>
    <mergeCell ref="A98:H98"/>
    <mergeCell ref="A99:H99"/>
    <mergeCell ref="A101:B101"/>
    <mergeCell ref="B102:I102"/>
    <mergeCell ref="A2:H2"/>
    <mergeCell ref="A3:H3"/>
    <mergeCell ref="A4:H4"/>
    <mergeCell ref="B6:I6"/>
    <mergeCell ref="B27:I27"/>
    <mergeCell ref="B51:I5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95" max="10" man="1"/>
  </rowBreaks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76"/>
  <sheetViews>
    <sheetView view="pageBreakPreview" zoomScale="75" zoomScaleNormal="70" zoomScaleSheetLayoutView="75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770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33</v>
      </c>
      <c r="C7" s="14">
        <v>5040</v>
      </c>
      <c r="D7" s="22">
        <v>5040</v>
      </c>
      <c r="E7" s="15" t="s">
        <v>155</v>
      </c>
      <c r="F7" s="68" t="s">
        <v>773</v>
      </c>
      <c r="G7" s="68" t="s">
        <v>786</v>
      </c>
      <c r="H7" s="15" t="s">
        <v>161</v>
      </c>
      <c r="I7" s="67" t="s">
        <v>771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1000</v>
      </c>
      <c r="D8" s="22">
        <v>1000</v>
      </c>
      <c r="E8" s="15" t="s">
        <v>155</v>
      </c>
      <c r="F8" s="68" t="s">
        <v>772</v>
      </c>
      <c r="G8" s="68" t="s">
        <v>787</v>
      </c>
      <c r="H8" s="15" t="s">
        <v>161</v>
      </c>
      <c r="I8" s="67" t="s">
        <v>774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581</v>
      </c>
      <c r="C9" s="14">
        <v>540</v>
      </c>
      <c r="D9" s="14">
        <v>540</v>
      </c>
      <c r="E9" s="15" t="s">
        <v>155</v>
      </c>
      <c r="F9" s="68" t="s">
        <v>775</v>
      </c>
      <c r="G9" s="68" t="s">
        <v>788</v>
      </c>
      <c r="H9" s="15" t="s">
        <v>161</v>
      </c>
      <c r="I9" s="67" t="s">
        <v>776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8400</v>
      </c>
      <c r="D10" s="14">
        <v>8400</v>
      </c>
      <c r="E10" s="15" t="s">
        <v>155</v>
      </c>
      <c r="F10" s="68" t="s">
        <v>777</v>
      </c>
      <c r="G10" s="68" t="s">
        <v>789</v>
      </c>
      <c r="H10" s="15" t="s">
        <v>161</v>
      </c>
      <c r="I10" s="67" t="s">
        <v>778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33</v>
      </c>
      <c r="C11" s="14">
        <v>300</v>
      </c>
      <c r="D11" s="14">
        <v>300</v>
      </c>
      <c r="E11" s="15" t="s">
        <v>155</v>
      </c>
      <c r="F11" s="68" t="s">
        <v>779</v>
      </c>
      <c r="G11" s="68" t="s">
        <v>790</v>
      </c>
      <c r="H11" s="15" t="s">
        <v>161</v>
      </c>
      <c r="I11" s="67" t="s">
        <v>778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33</v>
      </c>
      <c r="C12" s="14">
        <v>580</v>
      </c>
      <c r="D12" s="14">
        <v>580</v>
      </c>
      <c r="E12" s="15" t="s">
        <v>155</v>
      </c>
      <c r="F12" s="68" t="s">
        <v>780</v>
      </c>
      <c r="G12" s="68" t="s">
        <v>791</v>
      </c>
      <c r="H12" s="15" t="s">
        <v>161</v>
      </c>
      <c r="I12" s="67" t="s">
        <v>774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781</v>
      </c>
      <c r="C13" s="14">
        <v>500</v>
      </c>
      <c r="D13" s="14">
        <v>500</v>
      </c>
      <c r="E13" s="15" t="s">
        <v>155</v>
      </c>
      <c r="F13" s="68" t="s">
        <v>783</v>
      </c>
      <c r="G13" s="68" t="s">
        <v>792</v>
      </c>
      <c r="H13" s="15" t="s">
        <v>161</v>
      </c>
      <c r="I13" s="67" t="s">
        <v>782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33</v>
      </c>
      <c r="C14" s="14">
        <v>870</v>
      </c>
      <c r="D14" s="14">
        <v>870</v>
      </c>
      <c r="E14" s="15" t="s">
        <v>155</v>
      </c>
      <c r="F14" s="68" t="s">
        <v>784</v>
      </c>
      <c r="G14" s="68" t="s">
        <v>793</v>
      </c>
      <c r="H14" s="15" t="s">
        <v>161</v>
      </c>
      <c r="I14" s="67" t="s">
        <v>785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581</v>
      </c>
      <c r="C15" s="14">
        <v>957</v>
      </c>
      <c r="D15" s="22">
        <v>957</v>
      </c>
      <c r="E15" s="15" t="s">
        <v>155</v>
      </c>
      <c r="F15" s="68" t="s">
        <v>882</v>
      </c>
      <c r="G15" s="68" t="s">
        <v>883</v>
      </c>
      <c r="H15" s="15" t="s">
        <v>161</v>
      </c>
      <c r="I15" s="67" t="s">
        <v>834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581</v>
      </c>
      <c r="C16" s="14">
        <v>525</v>
      </c>
      <c r="D16" s="14">
        <v>525</v>
      </c>
      <c r="E16" s="15" t="s">
        <v>155</v>
      </c>
      <c r="F16" s="68" t="s">
        <v>885</v>
      </c>
      <c r="G16" s="68" t="s">
        <v>886</v>
      </c>
      <c r="H16" s="15" t="s">
        <v>161</v>
      </c>
      <c r="I16" s="67" t="s">
        <v>884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33</v>
      </c>
      <c r="C17" s="14">
        <v>8400</v>
      </c>
      <c r="D17" s="14">
        <v>8400</v>
      </c>
      <c r="E17" s="15" t="s">
        <v>155</v>
      </c>
      <c r="F17" s="68" t="s">
        <v>777</v>
      </c>
      <c r="G17" s="68" t="s">
        <v>789</v>
      </c>
      <c r="H17" s="15" t="s">
        <v>161</v>
      </c>
      <c r="I17" s="67" t="s">
        <v>887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888</v>
      </c>
      <c r="C18" s="14">
        <v>29500</v>
      </c>
      <c r="D18" s="26">
        <v>29500</v>
      </c>
      <c r="E18" s="15" t="s">
        <v>155</v>
      </c>
      <c r="F18" s="68" t="s">
        <v>889</v>
      </c>
      <c r="G18" s="68" t="s">
        <v>890</v>
      </c>
      <c r="H18" s="15" t="s">
        <v>161</v>
      </c>
      <c r="I18" s="15" t="s">
        <v>619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/>
      <c r="G19" s="68"/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22"/>
      <c r="E20" s="15" t="s">
        <v>155</v>
      </c>
      <c r="F20" s="68"/>
      <c r="G20" s="68"/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22"/>
      <c r="E21" s="15" t="s">
        <v>155</v>
      </c>
      <c r="F21" s="68"/>
      <c r="G21" s="68"/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68"/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56612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819</v>
      </c>
      <c r="C28" s="14">
        <v>250</v>
      </c>
      <c r="D28" s="14">
        <v>250</v>
      </c>
      <c r="E28" s="15" t="s">
        <v>155</v>
      </c>
      <c r="F28" s="68" t="s">
        <v>849</v>
      </c>
      <c r="G28" s="68" t="s">
        <v>850</v>
      </c>
      <c r="H28" s="15" t="s">
        <v>161</v>
      </c>
      <c r="I28" s="67" t="s">
        <v>785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 hidden="1">
      <c r="A29" s="15"/>
      <c r="B29" s="13"/>
      <c r="C29" s="14"/>
      <c r="D29" s="14"/>
      <c r="E29" s="15" t="s">
        <v>155</v>
      </c>
      <c r="F29" s="68"/>
      <c r="G29" s="68"/>
      <c r="H29" s="15" t="s">
        <v>161</v>
      </c>
      <c r="I29" s="67"/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 hidden="1">
      <c r="A30" s="15"/>
      <c r="B30" s="13"/>
      <c r="C30" s="14"/>
      <c r="D30" s="14"/>
      <c r="E30" s="15" t="s">
        <v>155</v>
      </c>
      <c r="F30" s="68"/>
      <c r="G30" s="68"/>
      <c r="H30" s="15" t="s">
        <v>161</v>
      </c>
      <c r="I30" s="67"/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 hidden="1">
      <c r="A31" s="15"/>
      <c r="B31" s="13"/>
      <c r="C31" s="14"/>
      <c r="D31" s="14"/>
      <c r="E31" s="15" t="s">
        <v>155</v>
      </c>
      <c r="F31" s="68"/>
      <c r="G31" s="68"/>
      <c r="H31" s="15" t="s">
        <v>161</v>
      </c>
      <c r="I31" s="67"/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/>
      <c r="G32" s="68"/>
      <c r="H32" s="15" t="s">
        <v>161</v>
      </c>
      <c r="I32" s="67"/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14"/>
      <c r="D33" s="14"/>
      <c r="E33" s="15" t="s">
        <v>155</v>
      </c>
      <c r="F33" s="68"/>
      <c r="G33" s="68"/>
      <c r="H33" s="15" t="s">
        <v>161</v>
      </c>
      <c r="I33" s="67"/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/>
      <c r="G34" s="68"/>
      <c r="H34" s="15" t="s">
        <v>161</v>
      </c>
      <c r="I34" s="67"/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26"/>
      <c r="E35" s="15" t="s">
        <v>155</v>
      </c>
      <c r="F35" s="68"/>
      <c r="G35" s="68"/>
      <c r="H35" s="15" t="s">
        <v>161</v>
      </c>
      <c r="I35" s="67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/>
      <c r="G36" s="68"/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250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76">
        <v>3</v>
      </c>
      <c r="B51" s="169" t="s">
        <v>19</v>
      </c>
      <c r="C51" s="170"/>
      <c r="D51" s="170"/>
      <c r="E51" s="170"/>
      <c r="F51" s="170"/>
      <c r="G51" s="170"/>
      <c r="H51" s="170"/>
      <c r="I51" s="171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820</v>
      </c>
      <c r="C52" s="14">
        <v>2250</v>
      </c>
      <c r="D52" s="14">
        <v>2250</v>
      </c>
      <c r="E52" s="15" t="s">
        <v>155</v>
      </c>
      <c r="F52" s="68" t="s">
        <v>821</v>
      </c>
      <c r="G52" s="68" t="s">
        <v>838</v>
      </c>
      <c r="H52" s="15" t="s">
        <v>161</v>
      </c>
      <c r="I52" s="67" t="s">
        <v>822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819</v>
      </c>
      <c r="C53" s="14">
        <v>5000</v>
      </c>
      <c r="D53" s="14">
        <v>5000</v>
      </c>
      <c r="E53" s="15" t="s">
        <v>155</v>
      </c>
      <c r="F53" s="68" t="s">
        <v>823</v>
      </c>
      <c r="G53" s="68" t="s">
        <v>840</v>
      </c>
      <c r="H53" s="15" t="s">
        <v>161</v>
      </c>
      <c r="I53" s="67" t="s">
        <v>822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819</v>
      </c>
      <c r="C54" s="14">
        <v>4390</v>
      </c>
      <c r="D54" s="14">
        <v>4390</v>
      </c>
      <c r="E54" s="15" t="s">
        <v>155</v>
      </c>
      <c r="F54" s="68" t="s">
        <v>824</v>
      </c>
      <c r="G54" s="68" t="s">
        <v>839</v>
      </c>
      <c r="H54" s="15" t="s">
        <v>161</v>
      </c>
      <c r="I54" s="67" t="s">
        <v>822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581</v>
      </c>
      <c r="C55" s="14">
        <v>500</v>
      </c>
      <c r="D55" s="14">
        <v>500</v>
      </c>
      <c r="E55" s="15" t="s">
        <v>155</v>
      </c>
      <c r="F55" s="68" t="s">
        <v>825</v>
      </c>
      <c r="G55" s="68" t="s">
        <v>841</v>
      </c>
      <c r="H55" s="15" t="s">
        <v>161</v>
      </c>
      <c r="I55" s="67" t="s">
        <v>822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581</v>
      </c>
      <c r="C56" s="14">
        <v>1940</v>
      </c>
      <c r="D56" s="14">
        <v>1940</v>
      </c>
      <c r="E56" s="15" t="s">
        <v>155</v>
      </c>
      <c r="F56" s="68" t="s">
        <v>826</v>
      </c>
      <c r="G56" s="68" t="s">
        <v>842</v>
      </c>
      <c r="H56" s="15" t="s">
        <v>161</v>
      </c>
      <c r="I56" s="67" t="s">
        <v>822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33</v>
      </c>
      <c r="C57" s="14">
        <v>1190</v>
      </c>
      <c r="D57" s="14">
        <v>1190</v>
      </c>
      <c r="E57" s="15" t="s">
        <v>155</v>
      </c>
      <c r="F57" s="68" t="s">
        <v>827</v>
      </c>
      <c r="G57" s="68" t="s">
        <v>843</v>
      </c>
      <c r="H57" s="15" t="s">
        <v>161</v>
      </c>
      <c r="I57" s="67" t="s">
        <v>828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829</v>
      </c>
      <c r="C58" s="14">
        <v>300</v>
      </c>
      <c r="D58" s="14">
        <v>300</v>
      </c>
      <c r="E58" s="15" t="s">
        <v>155</v>
      </c>
      <c r="F58" s="68" t="s">
        <v>830</v>
      </c>
      <c r="G58" s="68" t="s">
        <v>844</v>
      </c>
      <c r="H58" s="15" t="s">
        <v>161</v>
      </c>
      <c r="I58" s="67" t="s">
        <v>771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831</v>
      </c>
      <c r="C59" s="14">
        <v>2300</v>
      </c>
      <c r="D59" s="14">
        <v>2300</v>
      </c>
      <c r="E59" s="15" t="s">
        <v>155</v>
      </c>
      <c r="F59" s="68" t="s">
        <v>832</v>
      </c>
      <c r="G59" s="68" t="s">
        <v>845</v>
      </c>
      <c r="H59" s="15" t="s">
        <v>161</v>
      </c>
      <c r="I59" s="67" t="s">
        <v>771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581</v>
      </c>
      <c r="C60" s="14">
        <v>240</v>
      </c>
      <c r="D60" s="14">
        <v>240</v>
      </c>
      <c r="E60" s="15" t="s">
        <v>155</v>
      </c>
      <c r="F60" s="68" t="s">
        <v>833</v>
      </c>
      <c r="G60" s="68" t="s">
        <v>846</v>
      </c>
      <c r="H60" s="15" t="s">
        <v>161</v>
      </c>
      <c r="I60" s="67" t="s">
        <v>834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835</v>
      </c>
      <c r="C61" s="14">
        <v>3150</v>
      </c>
      <c r="D61" s="14">
        <v>3150</v>
      </c>
      <c r="E61" s="15" t="s">
        <v>155</v>
      </c>
      <c r="F61" s="68" t="s">
        <v>836</v>
      </c>
      <c r="G61" s="68" t="s">
        <v>847</v>
      </c>
      <c r="H61" s="15" t="s">
        <v>161</v>
      </c>
      <c r="I61" s="67" t="s">
        <v>798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781</v>
      </c>
      <c r="C62" s="14">
        <v>1632</v>
      </c>
      <c r="D62" s="14">
        <v>1632</v>
      </c>
      <c r="E62" s="15" t="s">
        <v>155</v>
      </c>
      <c r="F62" s="68" t="s">
        <v>837</v>
      </c>
      <c r="G62" s="68" t="s">
        <v>848</v>
      </c>
      <c r="H62" s="15" t="s">
        <v>161</v>
      </c>
      <c r="I62" s="67" t="s">
        <v>800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781</v>
      </c>
      <c r="C63" s="14">
        <v>7480</v>
      </c>
      <c r="D63" s="14">
        <v>7480</v>
      </c>
      <c r="E63" s="15" t="s">
        <v>155</v>
      </c>
      <c r="F63" s="68" t="s">
        <v>927</v>
      </c>
      <c r="G63" s="68" t="s">
        <v>928</v>
      </c>
      <c r="H63" s="15" t="s">
        <v>161</v>
      </c>
      <c r="I63" s="67" t="s">
        <v>884</v>
      </c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>
      <c r="A64" s="15"/>
      <c r="B64" s="13" t="s">
        <v>781</v>
      </c>
      <c r="C64" s="14">
        <v>7480</v>
      </c>
      <c r="D64" s="14">
        <v>7480</v>
      </c>
      <c r="E64" s="15" t="s">
        <v>155</v>
      </c>
      <c r="F64" s="68" t="s">
        <v>931</v>
      </c>
      <c r="G64" s="68" t="s">
        <v>930</v>
      </c>
      <c r="H64" s="15" t="s">
        <v>161</v>
      </c>
      <c r="I64" s="67" t="s">
        <v>929</v>
      </c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14"/>
      <c r="D65" s="14"/>
      <c r="E65" s="15" t="s">
        <v>155</v>
      </c>
      <c r="F65" s="68"/>
      <c r="G65" s="68"/>
      <c r="H65" s="15" t="s">
        <v>161</v>
      </c>
      <c r="I65" s="67"/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/>
      <c r="F66" s="68"/>
      <c r="G66" s="68"/>
      <c r="H66" s="15"/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37852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76">
        <v>4</v>
      </c>
      <c r="B69" s="169" t="s">
        <v>20</v>
      </c>
      <c r="C69" s="170"/>
      <c r="D69" s="170"/>
      <c r="E69" s="170"/>
      <c r="F69" s="170"/>
      <c r="G69" s="170"/>
      <c r="H69" s="170"/>
      <c r="I69" s="171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581</v>
      </c>
      <c r="C70" s="14">
        <v>1140</v>
      </c>
      <c r="D70" s="14">
        <v>1140</v>
      </c>
      <c r="E70" s="15" t="s">
        <v>155</v>
      </c>
      <c r="F70" s="71" t="s">
        <v>932</v>
      </c>
      <c r="G70" s="71" t="s">
        <v>933</v>
      </c>
      <c r="H70" s="15" t="s">
        <v>161</v>
      </c>
      <c r="I70" s="67" t="s">
        <v>774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94</v>
      </c>
      <c r="C71" s="14">
        <v>1650</v>
      </c>
      <c r="D71" s="14">
        <v>1650</v>
      </c>
      <c r="E71" s="15" t="s">
        <v>155</v>
      </c>
      <c r="F71" s="68" t="s">
        <v>934</v>
      </c>
      <c r="G71" s="68" t="s">
        <v>935</v>
      </c>
      <c r="H71" s="15" t="s">
        <v>161</v>
      </c>
      <c r="I71" s="67" t="s">
        <v>800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33</v>
      </c>
      <c r="C72" s="14">
        <v>6960</v>
      </c>
      <c r="D72" s="14">
        <v>6960</v>
      </c>
      <c r="E72" s="15" t="s">
        <v>155</v>
      </c>
      <c r="F72" s="68" t="s">
        <v>936</v>
      </c>
      <c r="G72" s="68" t="s">
        <v>937</v>
      </c>
      <c r="H72" s="15" t="s">
        <v>161</v>
      </c>
      <c r="I72" s="67" t="s">
        <v>771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938</v>
      </c>
      <c r="C73" s="14">
        <v>1335</v>
      </c>
      <c r="D73" s="14">
        <v>1335</v>
      </c>
      <c r="E73" s="15" t="s">
        <v>155</v>
      </c>
      <c r="F73" s="68" t="s">
        <v>939</v>
      </c>
      <c r="G73" s="68" t="s">
        <v>940</v>
      </c>
      <c r="H73" s="15" t="s">
        <v>161</v>
      </c>
      <c r="I73" s="67" t="s">
        <v>782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941</v>
      </c>
      <c r="C74" s="14">
        <v>490</v>
      </c>
      <c r="D74" s="14">
        <v>490</v>
      </c>
      <c r="E74" s="15" t="s">
        <v>155</v>
      </c>
      <c r="F74" s="68" t="s">
        <v>942</v>
      </c>
      <c r="G74" s="68" t="s">
        <v>943</v>
      </c>
      <c r="H74" s="15" t="s">
        <v>161</v>
      </c>
      <c r="I74" s="67" t="s">
        <v>782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 hidden="1">
      <c r="A75" s="15"/>
      <c r="B75" s="13"/>
      <c r="C75" s="14"/>
      <c r="D75" s="14"/>
      <c r="E75" s="15" t="s">
        <v>155</v>
      </c>
      <c r="F75" s="71"/>
      <c r="G75" s="13"/>
      <c r="H75" s="15" t="s">
        <v>161</v>
      </c>
      <c r="I75" s="67"/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 hidden="1">
      <c r="A76" s="15"/>
      <c r="B76" s="13"/>
      <c r="C76" s="14"/>
      <c r="D76" s="14"/>
      <c r="E76" s="15" t="s">
        <v>155</v>
      </c>
      <c r="F76" s="71"/>
      <c r="G76" s="13"/>
      <c r="H76" s="15" t="s">
        <v>161</v>
      </c>
      <c r="I76" s="67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/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/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/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/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/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/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/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/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/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11575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106289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.75" customHeight="1">
      <c r="A90" s="1"/>
      <c r="B90" s="1"/>
      <c r="C90" s="1"/>
      <c r="D90" s="1"/>
      <c r="E90" s="1"/>
      <c r="F90" s="1"/>
      <c r="G90" s="1"/>
    </row>
    <row r="91" spans="1:9" ht="24">
      <c r="A91" s="172" t="str">
        <f>+A2</f>
        <v>สรุปผลการดำเนินการจัดซื้อจัดจ้างในรอบเดือน</v>
      </c>
      <c r="B91" s="172"/>
      <c r="C91" s="172"/>
      <c r="D91" s="172"/>
      <c r="E91" s="172"/>
      <c r="F91" s="172"/>
      <c r="G91" s="172"/>
      <c r="H91" s="172"/>
      <c r="I91" s="72"/>
    </row>
    <row r="92" spans="1:9" ht="24">
      <c r="A92" s="172" t="s">
        <v>1</v>
      </c>
      <c r="B92" s="172"/>
      <c r="C92" s="172"/>
      <c r="D92" s="172"/>
      <c r="E92" s="172"/>
      <c r="F92" s="172"/>
      <c r="G92" s="172"/>
      <c r="H92" s="172"/>
      <c r="I92" s="72"/>
    </row>
    <row r="93" spans="1:9" ht="24">
      <c r="A93" s="173" t="str">
        <f>+A4</f>
        <v>วันที่ 29  มิถุนายน 2561</v>
      </c>
      <c r="B93" s="173"/>
      <c r="C93" s="173"/>
      <c r="D93" s="173"/>
      <c r="E93" s="173"/>
      <c r="F93" s="173"/>
      <c r="G93" s="173"/>
      <c r="H93" s="173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77" t="s">
        <v>22</v>
      </c>
      <c r="B95" s="178"/>
      <c r="C95" s="66">
        <f>+C88</f>
        <v>106289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76">
        <v>5</v>
      </c>
      <c r="B96" s="169" t="s">
        <v>23</v>
      </c>
      <c r="C96" s="170"/>
      <c r="D96" s="170"/>
      <c r="E96" s="170"/>
      <c r="F96" s="170"/>
      <c r="G96" s="170"/>
      <c r="H96" s="170"/>
      <c r="I96" s="171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817</v>
      </c>
      <c r="C97" s="14">
        <v>1380</v>
      </c>
      <c r="D97" s="14">
        <v>1380</v>
      </c>
      <c r="E97" s="15" t="s">
        <v>155</v>
      </c>
      <c r="F97" s="68" t="s">
        <v>794</v>
      </c>
      <c r="G97" s="68" t="s">
        <v>808</v>
      </c>
      <c r="H97" s="15" t="s">
        <v>161</v>
      </c>
      <c r="I97" s="67" t="s">
        <v>771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818</v>
      </c>
      <c r="C98" s="14">
        <v>1015</v>
      </c>
      <c r="D98" s="14">
        <v>1015</v>
      </c>
      <c r="E98" s="15" t="s">
        <v>155</v>
      </c>
      <c r="F98" s="68" t="s">
        <v>796</v>
      </c>
      <c r="G98" s="68" t="s">
        <v>809</v>
      </c>
      <c r="H98" s="15" t="s">
        <v>161</v>
      </c>
      <c r="I98" s="67" t="s">
        <v>795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819</v>
      </c>
      <c r="C99" s="14">
        <v>1560</v>
      </c>
      <c r="D99" s="14">
        <v>1560</v>
      </c>
      <c r="E99" s="15" t="s">
        <v>155</v>
      </c>
      <c r="F99" s="68" t="s">
        <v>797</v>
      </c>
      <c r="G99" s="68" t="s">
        <v>810</v>
      </c>
      <c r="H99" s="15" t="s">
        <v>161</v>
      </c>
      <c r="I99" s="67" t="s">
        <v>798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581</v>
      </c>
      <c r="C100" s="14">
        <v>180</v>
      </c>
      <c r="D100" s="14">
        <v>180</v>
      </c>
      <c r="E100" s="15" t="s">
        <v>155</v>
      </c>
      <c r="F100" s="68" t="s">
        <v>799</v>
      </c>
      <c r="G100" s="68" t="s">
        <v>811</v>
      </c>
      <c r="H100" s="15" t="s">
        <v>161</v>
      </c>
      <c r="I100" s="67" t="s">
        <v>800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581</v>
      </c>
      <c r="C101" s="14">
        <v>160</v>
      </c>
      <c r="D101" s="14">
        <v>160</v>
      </c>
      <c r="E101" s="15" t="s">
        <v>155</v>
      </c>
      <c r="F101" s="68" t="s">
        <v>801</v>
      </c>
      <c r="G101" s="68" t="s">
        <v>812</v>
      </c>
      <c r="H101" s="15" t="s">
        <v>161</v>
      </c>
      <c r="I101" s="67" t="s">
        <v>778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781</v>
      </c>
      <c r="C102" s="14">
        <v>1343</v>
      </c>
      <c r="D102" s="14">
        <v>1343</v>
      </c>
      <c r="E102" s="15" t="s">
        <v>155</v>
      </c>
      <c r="F102" s="68" t="s">
        <v>802</v>
      </c>
      <c r="G102" s="68" t="s">
        <v>813</v>
      </c>
      <c r="H102" s="15" t="s">
        <v>161</v>
      </c>
      <c r="I102" s="67" t="s">
        <v>803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581</v>
      </c>
      <c r="C103" s="14">
        <v>540</v>
      </c>
      <c r="D103" s="14">
        <v>540</v>
      </c>
      <c r="E103" s="15" t="s">
        <v>155</v>
      </c>
      <c r="F103" s="68" t="s">
        <v>804</v>
      </c>
      <c r="G103" s="68" t="s">
        <v>814</v>
      </c>
      <c r="H103" s="15" t="s">
        <v>161</v>
      </c>
      <c r="I103" s="67" t="s">
        <v>805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581</v>
      </c>
      <c r="C104" s="14">
        <v>201</v>
      </c>
      <c r="D104" s="14">
        <v>201</v>
      </c>
      <c r="E104" s="15" t="s">
        <v>155</v>
      </c>
      <c r="F104" s="68" t="s">
        <v>806</v>
      </c>
      <c r="G104" s="68" t="s">
        <v>815</v>
      </c>
      <c r="H104" s="15" t="s">
        <v>161</v>
      </c>
      <c r="I104" s="67" t="s">
        <v>778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650</v>
      </c>
      <c r="C105" s="14">
        <v>600</v>
      </c>
      <c r="D105" s="14">
        <v>600</v>
      </c>
      <c r="E105" s="15" t="s">
        <v>155</v>
      </c>
      <c r="F105" s="68" t="s">
        <v>807</v>
      </c>
      <c r="G105" s="68" t="s">
        <v>816</v>
      </c>
      <c r="H105" s="15" t="s">
        <v>161</v>
      </c>
      <c r="I105" s="67" t="s">
        <v>778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851</v>
      </c>
      <c r="C106" s="14">
        <v>120</v>
      </c>
      <c r="D106" s="14">
        <v>120</v>
      </c>
      <c r="E106" s="15" t="s">
        <v>155</v>
      </c>
      <c r="F106" s="68" t="s">
        <v>852</v>
      </c>
      <c r="G106" s="68" t="s">
        <v>853</v>
      </c>
      <c r="H106" s="15" t="s">
        <v>161</v>
      </c>
      <c r="I106" s="67" t="s">
        <v>782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 hidden="1">
      <c r="A107" s="15"/>
      <c r="B107" s="13"/>
      <c r="C107" s="26"/>
      <c r="D107" s="14"/>
      <c r="E107" s="15" t="s">
        <v>155</v>
      </c>
      <c r="F107" s="68"/>
      <c r="G107" s="68"/>
      <c r="H107" s="15" t="s">
        <v>161</v>
      </c>
      <c r="I107" s="67"/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/>
      <c r="G108" s="68"/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7099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76">
        <v>6</v>
      </c>
      <c r="B123" s="169" t="s">
        <v>24</v>
      </c>
      <c r="C123" s="170"/>
      <c r="D123" s="170"/>
      <c r="E123" s="170"/>
      <c r="F123" s="170"/>
      <c r="G123" s="170"/>
      <c r="H123" s="170"/>
      <c r="I123" s="171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854</v>
      </c>
      <c r="C124" s="14">
        <v>3240</v>
      </c>
      <c r="D124" s="14">
        <v>3240</v>
      </c>
      <c r="E124" s="15" t="s">
        <v>155</v>
      </c>
      <c r="F124" s="68" t="s">
        <v>855</v>
      </c>
      <c r="G124" s="68" t="s">
        <v>858</v>
      </c>
      <c r="H124" s="15" t="s">
        <v>161</v>
      </c>
      <c r="I124" s="67" t="s">
        <v>774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33</v>
      </c>
      <c r="C125" s="14">
        <v>2360</v>
      </c>
      <c r="D125" s="14">
        <v>2360</v>
      </c>
      <c r="E125" s="15" t="s">
        <v>155</v>
      </c>
      <c r="F125" s="68" t="s">
        <v>856</v>
      </c>
      <c r="G125" s="68" t="s">
        <v>859</v>
      </c>
      <c r="H125" s="15" t="s">
        <v>161</v>
      </c>
      <c r="I125" s="67" t="s">
        <v>771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42</v>
      </c>
      <c r="C126" s="14">
        <v>510</v>
      </c>
      <c r="D126" s="14">
        <v>510</v>
      </c>
      <c r="E126" s="15" t="s">
        <v>155</v>
      </c>
      <c r="F126" s="68" t="s">
        <v>857</v>
      </c>
      <c r="G126" s="68" t="s">
        <v>860</v>
      </c>
      <c r="H126" s="15" t="s">
        <v>161</v>
      </c>
      <c r="I126" s="67" t="s">
        <v>798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861</v>
      </c>
      <c r="C127" s="14">
        <v>2150</v>
      </c>
      <c r="D127" s="14">
        <v>2150</v>
      </c>
      <c r="E127" s="15" t="s">
        <v>155</v>
      </c>
      <c r="F127" s="68" t="s">
        <v>862</v>
      </c>
      <c r="G127" s="68" t="s">
        <v>870</v>
      </c>
      <c r="H127" s="15" t="s">
        <v>161</v>
      </c>
      <c r="I127" s="67" t="s">
        <v>805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863</v>
      </c>
      <c r="C128" s="14">
        <v>4600</v>
      </c>
      <c r="D128" s="14">
        <v>4600</v>
      </c>
      <c r="E128" s="15" t="s">
        <v>155</v>
      </c>
      <c r="F128" s="68" t="s">
        <v>864</v>
      </c>
      <c r="G128" s="68" t="s">
        <v>871</v>
      </c>
      <c r="H128" s="15" t="s">
        <v>161</v>
      </c>
      <c r="I128" s="67" t="s">
        <v>865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866</v>
      </c>
      <c r="C129" s="14">
        <v>2300</v>
      </c>
      <c r="D129" s="14">
        <v>2300</v>
      </c>
      <c r="E129" s="15" t="s">
        <v>155</v>
      </c>
      <c r="F129" s="68" t="s">
        <v>867</v>
      </c>
      <c r="G129" s="68" t="s">
        <v>872</v>
      </c>
      <c r="H129" s="15" t="s">
        <v>161</v>
      </c>
      <c r="I129" s="67" t="s">
        <v>776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581</v>
      </c>
      <c r="C130" s="14">
        <v>2234</v>
      </c>
      <c r="D130" s="26">
        <v>2234</v>
      </c>
      <c r="E130" s="15" t="s">
        <v>155</v>
      </c>
      <c r="F130" s="68" t="s">
        <v>868</v>
      </c>
      <c r="G130" s="68" t="s">
        <v>873</v>
      </c>
      <c r="H130" s="15" t="s">
        <v>161</v>
      </c>
      <c r="I130" s="67" t="s">
        <v>774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33</v>
      </c>
      <c r="C131" s="14">
        <v>9440</v>
      </c>
      <c r="D131" s="14">
        <v>9440</v>
      </c>
      <c r="E131" s="15" t="s">
        <v>155</v>
      </c>
      <c r="F131" s="68" t="s">
        <v>869</v>
      </c>
      <c r="G131" s="68" t="s">
        <v>874</v>
      </c>
      <c r="H131" s="15" t="s">
        <v>161</v>
      </c>
      <c r="I131" s="67" t="s">
        <v>800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14"/>
      <c r="D132" s="14"/>
      <c r="E132" s="15" t="s">
        <v>155</v>
      </c>
      <c r="F132" s="68"/>
      <c r="G132" s="68"/>
      <c r="H132" s="15" t="s">
        <v>161</v>
      </c>
      <c r="I132" s="67"/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14"/>
      <c r="D133" s="14"/>
      <c r="E133" s="15" t="s">
        <v>155</v>
      </c>
      <c r="F133" s="68"/>
      <c r="G133" s="68"/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3"/>
      <c r="C134" s="14"/>
      <c r="D134" s="14"/>
      <c r="E134" s="15" t="s">
        <v>155</v>
      </c>
      <c r="F134" s="68"/>
      <c r="G134" s="68"/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3"/>
      <c r="C135" s="14"/>
      <c r="D135" s="14"/>
      <c r="E135" s="15" t="s">
        <v>155</v>
      </c>
      <c r="F135" s="68"/>
      <c r="G135" s="68"/>
      <c r="H135" s="15" t="s">
        <v>161</v>
      </c>
      <c r="I135" s="15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3"/>
      <c r="C136" s="14"/>
      <c r="D136" s="14"/>
      <c r="E136" s="15" t="s">
        <v>155</v>
      </c>
      <c r="F136" s="68"/>
      <c r="G136" s="68"/>
      <c r="H136" s="15" t="s">
        <v>161</v>
      </c>
      <c r="I136" s="15"/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3"/>
      <c r="C137" s="14"/>
      <c r="D137" s="14"/>
      <c r="E137" s="15" t="s">
        <v>155</v>
      </c>
      <c r="F137" s="68"/>
      <c r="G137" s="68"/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3"/>
      <c r="C138" s="26"/>
      <c r="D138" s="14"/>
      <c r="E138" s="15"/>
      <c r="F138" s="68"/>
      <c r="G138" s="68"/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26834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76">
        <v>7</v>
      </c>
      <c r="B141" s="169" t="s">
        <v>25</v>
      </c>
      <c r="C141" s="170"/>
      <c r="D141" s="170"/>
      <c r="E141" s="170"/>
      <c r="F141" s="170"/>
      <c r="G141" s="170"/>
      <c r="H141" s="170"/>
      <c r="I141" s="171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42</v>
      </c>
      <c r="C142" s="14">
        <v>313</v>
      </c>
      <c r="D142" s="14">
        <v>313</v>
      </c>
      <c r="E142" s="15" t="s">
        <v>155</v>
      </c>
      <c r="F142" s="68" t="s">
        <v>875</v>
      </c>
      <c r="G142" s="68" t="s">
        <v>879</v>
      </c>
      <c r="H142" s="15" t="s">
        <v>161</v>
      </c>
      <c r="I142" s="67" t="s">
        <v>828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581</v>
      </c>
      <c r="C143" s="14">
        <v>270</v>
      </c>
      <c r="D143" s="14">
        <v>270</v>
      </c>
      <c r="E143" s="15" t="s">
        <v>155</v>
      </c>
      <c r="F143" s="68" t="s">
        <v>876</v>
      </c>
      <c r="G143" s="68" t="s">
        <v>880</v>
      </c>
      <c r="H143" s="15" t="s">
        <v>161</v>
      </c>
      <c r="I143" s="67" t="s">
        <v>776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581</v>
      </c>
      <c r="C144" s="14">
        <v>400</v>
      </c>
      <c r="D144" s="14">
        <v>400</v>
      </c>
      <c r="E144" s="15" t="s">
        <v>155</v>
      </c>
      <c r="F144" s="68" t="s">
        <v>877</v>
      </c>
      <c r="G144" s="68" t="s">
        <v>881</v>
      </c>
      <c r="H144" s="15" t="s">
        <v>161</v>
      </c>
      <c r="I144" s="67" t="s">
        <v>878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581</v>
      </c>
      <c r="C145" s="14">
        <v>800</v>
      </c>
      <c r="D145" s="14">
        <v>800</v>
      </c>
      <c r="E145" s="15" t="s">
        <v>155</v>
      </c>
      <c r="F145" s="68" t="s">
        <v>891</v>
      </c>
      <c r="G145" s="68" t="s">
        <v>913</v>
      </c>
      <c r="H145" s="15" t="s">
        <v>161</v>
      </c>
      <c r="I145" s="67" t="s">
        <v>878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42</v>
      </c>
      <c r="C146" s="14">
        <v>7816</v>
      </c>
      <c r="D146" s="14">
        <v>7816</v>
      </c>
      <c r="E146" s="15" t="s">
        <v>155</v>
      </c>
      <c r="F146" s="68" t="s">
        <v>894</v>
      </c>
      <c r="G146" s="68" t="s">
        <v>914</v>
      </c>
      <c r="H146" s="15" t="s">
        <v>161</v>
      </c>
      <c r="I146" s="67" t="s">
        <v>782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895</v>
      </c>
      <c r="C147" s="14">
        <v>3500</v>
      </c>
      <c r="D147" s="14">
        <v>3500</v>
      </c>
      <c r="E147" s="15" t="s">
        <v>155</v>
      </c>
      <c r="F147" s="68" t="s">
        <v>892</v>
      </c>
      <c r="G147" s="68" t="s">
        <v>915</v>
      </c>
      <c r="H147" s="15" t="s">
        <v>161</v>
      </c>
      <c r="I147" s="67" t="s">
        <v>893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896</v>
      </c>
      <c r="C148" s="14">
        <v>400</v>
      </c>
      <c r="D148" s="14">
        <v>400</v>
      </c>
      <c r="E148" s="15" t="s">
        <v>155</v>
      </c>
      <c r="F148" s="68" t="s">
        <v>897</v>
      </c>
      <c r="G148" s="68" t="s">
        <v>916</v>
      </c>
      <c r="H148" s="15" t="s">
        <v>161</v>
      </c>
      <c r="I148" s="67" t="s">
        <v>893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898</v>
      </c>
      <c r="C149" s="14">
        <v>1730</v>
      </c>
      <c r="D149" s="14">
        <v>1730</v>
      </c>
      <c r="E149" s="15" t="s">
        <v>155</v>
      </c>
      <c r="F149" s="68" t="s">
        <v>899</v>
      </c>
      <c r="G149" s="68" t="s">
        <v>917</v>
      </c>
      <c r="H149" s="15" t="s">
        <v>161</v>
      </c>
      <c r="I149" s="67" t="s">
        <v>900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901</v>
      </c>
      <c r="C150" s="14">
        <v>250</v>
      </c>
      <c r="D150" s="14">
        <v>250</v>
      </c>
      <c r="E150" s="15" t="s">
        <v>155</v>
      </c>
      <c r="F150" s="68" t="s">
        <v>902</v>
      </c>
      <c r="G150" s="68" t="s">
        <v>918</v>
      </c>
      <c r="H150" s="15" t="s">
        <v>161</v>
      </c>
      <c r="I150" s="67" t="s">
        <v>828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901</v>
      </c>
      <c r="C151" s="14">
        <v>120</v>
      </c>
      <c r="D151" s="14">
        <v>120</v>
      </c>
      <c r="E151" s="15" t="s">
        <v>155</v>
      </c>
      <c r="F151" s="68" t="s">
        <v>903</v>
      </c>
      <c r="G151" s="68" t="s">
        <v>919</v>
      </c>
      <c r="H151" s="15" t="s">
        <v>161</v>
      </c>
      <c r="I151" s="15" t="s">
        <v>828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901</v>
      </c>
      <c r="C152" s="14">
        <v>720</v>
      </c>
      <c r="D152" s="14">
        <v>720</v>
      </c>
      <c r="E152" s="15" t="s">
        <v>155</v>
      </c>
      <c r="F152" s="68" t="s">
        <v>904</v>
      </c>
      <c r="G152" s="68" t="s">
        <v>920</v>
      </c>
      <c r="H152" s="15" t="s">
        <v>161</v>
      </c>
      <c r="I152" s="15" t="s">
        <v>828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901</v>
      </c>
      <c r="C153" s="14">
        <v>1185</v>
      </c>
      <c r="D153" s="14">
        <v>1185</v>
      </c>
      <c r="E153" s="15" t="s">
        <v>155</v>
      </c>
      <c r="F153" s="68" t="s">
        <v>905</v>
      </c>
      <c r="G153" s="68" t="s">
        <v>921</v>
      </c>
      <c r="H153" s="15" t="s">
        <v>161</v>
      </c>
      <c r="I153" s="15" t="s">
        <v>798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901</v>
      </c>
      <c r="C154" s="26">
        <v>3980</v>
      </c>
      <c r="D154" s="14">
        <v>3980</v>
      </c>
      <c r="E154" s="15" t="s">
        <v>155</v>
      </c>
      <c r="F154" s="68" t="s">
        <v>906</v>
      </c>
      <c r="G154" s="68" t="s">
        <v>922</v>
      </c>
      <c r="H154" s="15" t="s">
        <v>161</v>
      </c>
      <c r="I154" s="15" t="s">
        <v>798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33</v>
      </c>
      <c r="C155" s="26">
        <v>540</v>
      </c>
      <c r="D155" s="14">
        <v>540</v>
      </c>
      <c r="E155" s="15" t="s">
        <v>155</v>
      </c>
      <c r="F155" s="68" t="s">
        <v>907</v>
      </c>
      <c r="G155" s="68" t="s">
        <v>923</v>
      </c>
      <c r="H155" s="15" t="s">
        <v>161</v>
      </c>
      <c r="I155" s="15" t="s">
        <v>800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908</v>
      </c>
      <c r="C156" s="26">
        <v>2400</v>
      </c>
      <c r="D156" s="14">
        <v>2400</v>
      </c>
      <c r="E156" s="15" t="s">
        <v>155</v>
      </c>
      <c r="F156" s="68" t="s">
        <v>909</v>
      </c>
      <c r="G156" s="68" t="s">
        <v>924</v>
      </c>
      <c r="H156" s="15" t="s">
        <v>161</v>
      </c>
      <c r="I156" s="15" t="s">
        <v>771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910</v>
      </c>
      <c r="C157" s="14">
        <v>6800</v>
      </c>
      <c r="D157" s="14">
        <v>6800</v>
      </c>
      <c r="E157" s="15" t="s">
        <v>155</v>
      </c>
      <c r="F157" s="68" t="s">
        <v>911</v>
      </c>
      <c r="G157" s="68" t="s">
        <v>925</v>
      </c>
      <c r="H157" s="15" t="s">
        <v>161</v>
      </c>
      <c r="I157" s="15" t="s">
        <v>803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910</v>
      </c>
      <c r="C158" s="26">
        <v>350</v>
      </c>
      <c r="D158" s="14">
        <v>350</v>
      </c>
      <c r="E158" s="15" t="s">
        <v>155</v>
      </c>
      <c r="F158" s="68" t="s">
        <v>912</v>
      </c>
      <c r="G158" s="68" t="s">
        <v>926</v>
      </c>
      <c r="H158" s="15" t="s">
        <v>161</v>
      </c>
      <c r="I158" s="15" t="s">
        <v>803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 hidden="1">
      <c r="A159" s="15"/>
      <c r="B159" s="13"/>
      <c r="C159" s="31">
        <f>SUM(C142:C158)</f>
        <v>31574</v>
      </c>
      <c r="D159" s="14"/>
      <c r="E159" s="15"/>
      <c r="F159" s="68"/>
      <c r="G159" s="68"/>
      <c r="H159" s="15"/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 hidden="1">
      <c r="A160" s="32"/>
      <c r="B160" s="34"/>
      <c r="C160" s="20"/>
      <c r="D160" s="26"/>
      <c r="E160" s="32"/>
      <c r="F160" s="74"/>
      <c r="G160" s="74"/>
      <c r="H160" s="32"/>
      <c r="I160" s="32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 hidden="1">
      <c r="A161" s="192" t="str">
        <f>+A91</f>
        <v>สรุปผลการดำเนินการจัดซื้อจัดจ้างในรอบเดือน</v>
      </c>
      <c r="B161" s="193"/>
      <c r="C161" s="193"/>
      <c r="D161" s="193"/>
      <c r="E161" s="193"/>
      <c r="F161" s="193"/>
      <c r="G161" s="193"/>
      <c r="H161" s="193"/>
      <c r="I161" s="194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 hidden="1">
      <c r="A162" s="192" t="str">
        <f>+A92</f>
        <v>องค์การอุตสาหกรรมป่าไม้เขตอุบลราชธานี</v>
      </c>
      <c r="B162" s="193"/>
      <c r="C162" s="193"/>
      <c r="D162" s="193"/>
      <c r="E162" s="193"/>
      <c r="F162" s="193"/>
      <c r="G162" s="193"/>
      <c r="H162" s="193"/>
      <c r="I162" s="194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 hidden="1">
      <c r="A163" s="195" t="str">
        <f>+A93</f>
        <v>วันที่ 29  มิถุนายน 2561</v>
      </c>
      <c r="B163" s="196"/>
      <c r="C163" s="196"/>
      <c r="D163" s="196"/>
      <c r="E163" s="196"/>
      <c r="F163" s="196"/>
      <c r="G163" s="196"/>
      <c r="H163" s="196"/>
      <c r="I163" s="197" t="s">
        <v>151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9" ht="71.25" customHeight="1" hidden="1">
      <c r="A164" s="3" t="s">
        <v>149</v>
      </c>
      <c r="B164" s="3" t="s">
        <v>146</v>
      </c>
      <c r="C164" s="3" t="s">
        <v>147</v>
      </c>
      <c r="D164" s="3" t="s">
        <v>148</v>
      </c>
      <c r="E164" s="3" t="s">
        <v>150</v>
      </c>
      <c r="F164" s="3" t="s">
        <v>152</v>
      </c>
      <c r="G164" s="3" t="s">
        <v>153</v>
      </c>
      <c r="H164" s="3" t="s">
        <v>154</v>
      </c>
      <c r="I164" s="3" t="s">
        <v>156</v>
      </c>
    </row>
    <row r="165" spans="1:29" s="27" customFormat="1" ht="19.5" customHeight="1" hidden="1">
      <c r="A165" s="177" t="s">
        <v>22</v>
      </c>
      <c r="B165" s="178"/>
      <c r="C165" s="54">
        <f>+C159</f>
        <v>31574</v>
      </c>
      <c r="D165" s="54"/>
      <c r="E165" s="53"/>
      <c r="F165" s="52"/>
      <c r="G165" s="53"/>
      <c r="H165" s="52"/>
      <c r="I165" s="53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 hidden="1">
      <c r="A166" s="15"/>
      <c r="B166" s="73"/>
      <c r="C166" s="22"/>
      <c r="D166" s="22"/>
      <c r="E166" s="12" t="s">
        <v>155</v>
      </c>
      <c r="F166" s="11"/>
      <c r="G166" s="12"/>
      <c r="H166" s="11" t="s">
        <v>161</v>
      </c>
      <c r="I166" s="11"/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 hidden="1">
      <c r="A167" s="11"/>
      <c r="B167" s="73"/>
      <c r="C167" s="22"/>
      <c r="D167" s="22"/>
      <c r="E167" s="12" t="s">
        <v>155</v>
      </c>
      <c r="F167" s="11"/>
      <c r="G167" s="12"/>
      <c r="H167" s="11" t="s">
        <v>161</v>
      </c>
      <c r="I167" s="11"/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 hidden="1">
      <c r="A168" s="15"/>
      <c r="B168" s="13"/>
      <c r="C168" s="14"/>
      <c r="D168" s="14"/>
      <c r="E168" s="15" t="s">
        <v>155</v>
      </c>
      <c r="F168" s="68"/>
      <c r="G168" s="68"/>
      <c r="H168" s="15" t="s">
        <v>161</v>
      </c>
      <c r="I168" s="15"/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 hidden="1">
      <c r="A169" s="15"/>
      <c r="B169" s="13"/>
      <c r="C169" s="14"/>
      <c r="D169" s="14"/>
      <c r="E169" s="15" t="s">
        <v>155</v>
      </c>
      <c r="F169" s="68"/>
      <c r="G169" s="68"/>
      <c r="H169" s="15" t="s">
        <v>161</v>
      </c>
      <c r="I169" s="15"/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 hidden="1">
      <c r="A170" s="15"/>
      <c r="B170" s="13"/>
      <c r="C170" s="14"/>
      <c r="D170" s="14"/>
      <c r="E170" s="15" t="s">
        <v>155</v>
      </c>
      <c r="F170" s="68"/>
      <c r="G170" s="68"/>
      <c r="H170" s="15" t="s">
        <v>161</v>
      </c>
      <c r="I170" s="15"/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 hidden="1">
      <c r="A171" s="15"/>
      <c r="B171" s="13"/>
      <c r="C171" s="14"/>
      <c r="D171" s="14"/>
      <c r="E171" s="15" t="s">
        <v>155</v>
      </c>
      <c r="F171" s="68"/>
      <c r="G171" s="68"/>
      <c r="H171" s="15" t="s">
        <v>161</v>
      </c>
      <c r="I171" s="15"/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 hidden="1">
      <c r="A172" s="15"/>
      <c r="B172" s="13"/>
      <c r="C172" s="14"/>
      <c r="D172" s="14"/>
      <c r="E172" s="15" t="s">
        <v>155</v>
      </c>
      <c r="F172" s="68"/>
      <c r="G172" s="68"/>
      <c r="H172" s="15" t="s">
        <v>161</v>
      </c>
      <c r="I172" s="15"/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thickBot="1">
      <c r="A173" s="15"/>
      <c r="B173" s="13"/>
      <c r="C173" s="21">
        <f>SUM(C165:C172)</f>
        <v>31574</v>
      </c>
      <c r="D173" s="14"/>
      <c r="E173" s="13"/>
      <c r="F173" s="15"/>
      <c r="G173" s="13"/>
      <c r="H173" s="15"/>
      <c r="I173" s="13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thickTop="1">
      <c r="A174" s="32"/>
      <c r="B174" s="34"/>
      <c r="C174" s="63"/>
      <c r="D174" s="26"/>
      <c r="E174" s="34"/>
      <c r="F174" s="32"/>
      <c r="G174" s="34"/>
      <c r="H174" s="34"/>
      <c r="I174" s="34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thickBot="1">
      <c r="A175" s="35"/>
      <c r="B175" s="36"/>
      <c r="C175" s="62">
        <f>+C25+C49+C67+C86+C121+C139+C173</f>
        <v>171796</v>
      </c>
      <c r="D175" s="21"/>
      <c r="E175" s="37"/>
      <c r="F175" s="35"/>
      <c r="G175" s="37"/>
      <c r="H175" s="37"/>
      <c r="I175" s="3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thickTop="1">
      <c r="A176" s="38"/>
      <c r="B176" s="39"/>
      <c r="C176" s="39"/>
      <c r="D176" s="40"/>
      <c r="E176" s="40"/>
      <c r="F176" s="38"/>
      <c r="G176" s="40"/>
      <c r="H176" s="40"/>
      <c r="I176" s="40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</sheetData>
  <sheetProtection/>
  <mergeCells count="18">
    <mergeCell ref="B123:I123"/>
    <mergeCell ref="B141:I141"/>
    <mergeCell ref="A161:I161"/>
    <mergeCell ref="A162:I162"/>
    <mergeCell ref="A163:I163"/>
    <mergeCell ref="A165:B165"/>
    <mergeCell ref="B69:I69"/>
    <mergeCell ref="A91:H91"/>
    <mergeCell ref="A92:H92"/>
    <mergeCell ref="A93:H93"/>
    <mergeCell ref="A95:B95"/>
    <mergeCell ref="B96:I96"/>
    <mergeCell ref="A2:H2"/>
    <mergeCell ref="A3:H3"/>
    <mergeCell ref="A4:H4"/>
    <mergeCell ref="B6:I6"/>
    <mergeCell ref="B27:I27"/>
    <mergeCell ref="B51:I5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76"/>
  <sheetViews>
    <sheetView view="pageBreakPreview" zoomScale="80" zoomScaleNormal="70" zoomScaleSheetLayoutView="80" zoomScalePageLayoutView="0" workbookViewId="0" topLeftCell="A7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573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56">
        <v>1</v>
      </c>
      <c r="B6" s="201" t="s">
        <v>157</v>
      </c>
      <c r="C6" s="202"/>
      <c r="D6" s="202"/>
      <c r="E6" s="202"/>
      <c r="F6" s="202"/>
      <c r="G6" s="202"/>
      <c r="H6" s="202"/>
      <c r="I6" s="203"/>
      <c r="K6" s="45"/>
    </row>
    <row r="7" spans="1:29" s="18" customFormat="1" ht="19.5" customHeight="1">
      <c r="A7" s="15"/>
      <c r="B7" s="13" t="s">
        <v>650</v>
      </c>
      <c r="C7" s="14">
        <v>360</v>
      </c>
      <c r="D7" s="22">
        <v>360</v>
      </c>
      <c r="E7" s="15" t="s">
        <v>155</v>
      </c>
      <c r="F7" s="68" t="s">
        <v>676</v>
      </c>
      <c r="G7" s="68" t="s">
        <v>677</v>
      </c>
      <c r="H7" s="15" t="s">
        <v>161</v>
      </c>
      <c r="I7" s="67" t="s">
        <v>678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650</v>
      </c>
      <c r="C8" s="14">
        <v>760</v>
      </c>
      <c r="D8" s="22">
        <v>760</v>
      </c>
      <c r="E8" s="15" t="s">
        <v>155</v>
      </c>
      <c r="F8" s="68" t="s">
        <v>679</v>
      </c>
      <c r="G8" s="68" t="s">
        <v>680</v>
      </c>
      <c r="H8" s="15" t="s">
        <v>161</v>
      </c>
      <c r="I8" s="67" t="s">
        <v>635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33</v>
      </c>
      <c r="C9" s="14">
        <v>5850</v>
      </c>
      <c r="D9" s="14">
        <v>5850</v>
      </c>
      <c r="E9" s="15" t="s">
        <v>155</v>
      </c>
      <c r="F9" s="68" t="s">
        <v>681</v>
      </c>
      <c r="G9" s="68" t="s">
        <v>682</v>
      </c>
      <c r="H9" s="15" t="s">
        <v>161</v>
      </c>
      <c r="I9" s="67" t="s">
        <v>683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581</v>
      </c>
      <c r="C10" s="14">
        <v>2859</v>
      </c>
      <c r="D10" s="14">
        <v>2859</v>
      </c>
      <c r="E10" s="15" t="s">
        <v>155</v>
      </c>
      <c r="F10" s="68" t="s">
        <v>684</v>
      </c>
      <c r="G10" s="68" t="s">
        <v>684</v>
      </c>
      <c r="H10" s="15" t="s">
        <v>161</v>
      </c>
      <c r="I10" s="67" t="s">
        <v>685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363</v>
      </c>
      <c r="C11" s="14">
        <v>4257</v>
      </c>
      <c r="D11" s="14">
        <v>4257</v>
      </c>
      <c r="E11" s="15" t="s">
        <v>155</v>
      </c>
      <c r="F11" s="68" t="s">
        <v>650</v>
      </c>
      <c r="G11" s="68" t="s">
        <v>650</v>
      </c>
      <c r="H11" s="15" t="s">
        <v>161</v>
      </c>
      <c r="I11" s="67" t="s">
        <v>686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363</v>
      </c>
      <c r="C12" s="14">
        <v>2664</v>
      </c>
      <c r="D12" s="14">
        <v>2664</v>
      </c>
      <c r="E12" s="15" t="s">
        <v>155</v>
      </c>
      <c r="F12" s="68" t="s">
        <v>687</v>
      </c>
      <c r="G12" s="68" t="s">
        <v>687</v>
      </c>
      <c r="H12" s="15" t="s">
        <v>161</v>
      </c>
      <c r="I12" s="67" t="s">
        <v>686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33</v>
      </c>
      <c r="C13" s="14">
        <v>3360</v>
      </c>
      <c r="D13" s="14">
        <v>3360</v>
      </c>
      <c r="E13" s="15" t="s">
        <v>155</v>
      </c>
      <c r="F13" s="68" t="s">
        <v>730</v>
      </c>
      <c r="G13" s="68" t="s">
        <v>731</v>
      </c>
      <c r="H13" s="15" t="s">
        <v>161</v>
      </c>
      <c r="I13" s="67" t="s">
        <v>732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650</v>
      </c>
      <c r="C14" s="14">
        <v>1403</v>
      </c>
      <c r="D14" s="14">
        <v>1403</v>
      </c>
      <c r="E14" s="15" t="s">
        <v>155</v>
      </c>
      <c r="F14" s="68" t="s">
        <v>733</v>
      </c>
      <c r="G14" s="68" t="s">
        <v>733</v>
      </c>
      <c r="H14" s="15" t="s">
        <v>161</v>
      </c>
      <c r="I14" s="67" t="s">
        <v>686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385</v>
      </c>
      <c r="C15" s="14">
        <v>1520</v>
      </c>
      <c r="D15" s="22">
        <v>1520</v>
      </c>
      <c r="E15" s="15" t="s">
        <v>155</v>
      </c>
      <c r="F15" s="68" t="s">
        <v>734</v>
      </c>
      <c r="G15" s="68" t="s">
        <v>735</v>
      </c>
      <c r="H15" s="15" t="s">
        <v>161</v>
      </c>
      <c r="I15" s="67" t="s">
        <v>649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650</v>
      </c>
      <c r="C16" s="14">
        <v>1090</v>
      </c>
      <c r="D16" s="14">
        <v>1090</v>
      </c>
      <c r="E16" s="15" t="s">
        <v>155</v>
      </c>
      <c r="F16" s="68" t="s">
        <v>736</v>
      </c>
      <c r="G16" s="68" t="s">
        <v>737</v>
      </c>
      <c r="H16" s="15" t="s">
        <v>161</v>
      </c>
      <c r="I16" s="67" t="s">
        <v>635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581</v>
      </c>
      <c r="C17" s="14">
        <v>798</v>
      </c>
      <c r="D17" s="14">
        <v>798</v>
      </c>
      <c r="E17" s="15" t="s">
        <v>155</v>
      </c>
      <c r="F17" s="68" t="s">
        <v>738</v>
      </c>
      <c r="G17" s="68" t="s">
        <v>739</v>
      </c>
      <c r="H17" s="15" t="s">
        <v>161</v>
      </c>
      <c r="I17" s="67" t="s">
        <v>635</v>
      </c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33</v>
      </c>
      <c r="C18" s="14">
        <v>4860</v>
      </c>
      <c r="D18" s="26">
        <v>4860</v>
      </c>
      <c r="E18" s="15" t="s">
        <v>155</v>
      </c>
      <c r="F18" s="68" t="s">
        <v>740</v>
      </c>
      <c r="G18" s="68" t="s">
        <v>741</v>
      </c>
      <c r="H18" s="15" t="s">
        <v>161</v>
      </c>
      <c r="I18" s="15" t="s">
        <v>635</v>
      </c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742</v>
      </c>
      <c r="C19" s="14">
        <v>29500</v>
      </c>
      <c r="D19" s="26">
        <v>29500</v>
      </c>
      <c r="E19" s="15" t="s">
        <v>155</v>
      </c>
      <c r="F19" s="68" t="s">
        <v>743</v>
      </c>
      <c r="G19" s="68" t="s">
        <v>744</v>
      </c>
      <c r="H19" s="15" t="s">
        <v>161</v>
      </c>
      <c r="I19" s="15" t="s">
        <v>732</v>
      </c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">
        <v>650</v>
      </c>
      <c r="C20" s="14">
        <v>540</v>
      </c>
      <c r="D20" s="22">
        <v>540</v>
      </c>
      <c r="E20" s="15" t="s">
        <v>155</v>
      </c>
      <c r="F20" s="68" t="s">
        <v>745</v>
      </c>
      <c r="G20" s="68" t="s">
        <v>747</v>
      </c>
      <c r="H20" s="15" t="s">
        <v>161</v>
      </c>
      <c r="I20" s="15" t="s">
        <v>653</v>
      </c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">
        <v>650</v>
      </c>
      <c r="C21" s="14">
        <v>900</v>
      </c>
      <c r="D21" s="22">
        <v>900</v>
      </c>
      <c r="E21" s="15" t="s">
        <v>155</v>
      </c>
      <c r="F21" s="68" t="s">
        <v>746</v>
      </c>
      <c r="G21" s="68" t="s">
        <v>748</v>
      </c>
      <c r="H21" s="15" t="s">
        <v>161</v>
      </c>
      <c r="I21" s="15" t="s">
        <v>749</v>
      </c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>
      <c r="A22" s="15"/>
      <c r="B22" s="13" t="s">
        <v>33</v>
      </c>
      <c r="C22" s="14">
        <v>4860</v>
      </c>
      <c r="D22" s="14">
        <v>4860</v>
      </c>
      <c r="E22" s="15" t="s">
        <v>155</v>
      </c>
      <c r="F22" s="68" t="s">
        <v>740</v>
      </c>
      <c r="G22" s="68" t="s">
        <v>741</v>
      </c>
      <c r="H22" s="15" t="s">
        <v>161</v>
      </c>
      <c r="I22" s="15" t="s">
        <v>749</v>
      </c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/>
      <c r="G23" s="68"/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/>
      <c r="G24" s="68"/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65581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>
        <v>2</v>
      </c>
      <c r="B27" s="198" t="s">
        <v>18</v>
      </c>
      <c r="C27" s="199"/>
      <c r="D27" s="199"/>
      <c r="E27" s="199"/>
      <c r="F27" s="199"/>
      <c r="G27" s="199"/>
      <c r="H27" s="199"/>
      <c r="I27" s="200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650</v>
      </c>
      <c r="C28" s="14">
        <v>1200</v>
      </c>
      <c r="D28" s="14">
        <v>1200</v>
      </c>
      <c r="E28" s="15" t="s">
        <v>155</v>
      </c>
      <c r="F28" s="68" t="s">
        <v>654</v>
      </c>
      <c r="G28" s="68" t="s">
        <v>655</v>
      </c>
      <c r="H28" s="15" t="s">
        <v>161</v>
      </c>
      <c r="I28" s="67" t="s">
        <v>653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198</v>
      </c>
      <c r="C29" s="14">
        <v>540</v>
      </c>
      <c r="D29" s="14">
        <v>540</v>
      </c>
      <c r="E29" s="15" t="s">
        <v>155</v>
      </c>
      <c r="F29" s="68" t="s">
        <v>651</v>
      </c>
      <c r="G29" s="68" t="s">
        <v>652</v>
      </c>
      <c r="H29" s="15" t="s">
        <v>161</v>
      </c>
      <c r="I29" s="67" t="s">
        <v>653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363</v>
      </c>
      <c r="C30" s="14">
        <v>473</v>
      </c>
      <c r="D30" s="14">
        <v>473</v>
      </c>
      <c r="E30" s="15" t="s">
        <v>155</v>
      </c>
      <c r="F30" s="68" t="s">
        <v>656</v>
      </c>
      <c r="G30" s="68" t="s">
        <v>657</v>
      </c>
      <c r="H30" s="15" t="s">
        <v>161</v>
      </c>
      <c r="I30" s="67" t="s">
        <v>649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363</v>
      </c>
      <c r="C31" s="14">
        <v>2366</v>
      </c>
      <c r="D31" s="14">
        <v>2366</v>
      </c>
      <c r="E31" s="15" t="s">
        <v>155</v>
      </c>
      <c r="F31" s="68" t="s">
        <v>658</v>
      </c>
      <c r="G31" s="68" t="s">
        <v>659</v>
      </c>
      <c r="H31" s="15" t="s">
        <v>161</v>
      </c>
      <c r="I31" s="67" t="s">
        <v>638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922</v>
      </c>
      <c r="D32" s="14">
        <v>922</v>
      </c>
      <c r="E32" s="15" t="s">
        <v>155</v>
      </c>
      <c r="F32" s="68" t="s">
        <v>660</v>
      </c>
      <c r="G32" s="68" t="s">
        <v>661</v>
      </c>
      <c r="H32" s="15" t="s">
        <v>161</v>
      </c>
      <c r="I32" s="67" t="s">
        <v>653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42</v>
      </c>
      <c r="C33" s="14">
        <v>440</v>
      </c>
      <c r="D33" s="14">
        <v>440</v>
      </c>
      <c r="E33" s="15" t="s">
        <v>155</v>
      </c>
      <c r="F33" s="68" t="s">
        <v>662</v>
      </c>
      <c r="G33" s="68" t="s">
        <v>662</v>
      </c>
      <c r="H33" s="15" t="s">
        <v>161</v>
      </c>
      <c r="I33" s="67" t="s">
        <v>653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650</v>
      </c>
      <c r="C34" s="14">
        <v>900</v>
      </c>
      <c r="D34" s="14">
        <v>900</v>
      </c>
      <c r="E34" s="15" t="s">
        <v>155</v>
      </c>
      <c r="F34" s="68" t="s">
        <v>723</v>
      </c>
      <c r="G34" s="68" t="s">
        <v>724</v>
      </c>
      <c r="H34" s="15" t="s">
        <v>161</v>
      </c>
      <c r="I34" s="67" t="s">
        <v>607</v>
      </c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725</v>
      </c>
      <c r="C35" s="14">
        <v>300</v>
      </c>
      <c r="D35" s="26">
        <v>300</v>
      </c>
      <c r="E35" s="15" t="s">
        <v>155</v>
      </c>
      <c r="F35" s="68" t="s">
        <v>726</v>
      </c>
      <c r="G35" s="68" t="s">
        <v>727</v>
      </c>
      <c r="H35" s="15" t="s">
        <v>161</v>
      </c>
      <c r="I35" s="67" t="s">
        <v>592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650</v>
      </c>
      <c r="C36" s="14">
        <v>1600</v>
      </c>
      <c r="D36" s="14">
        <v>1600</v>
      </c>
      <c r="E36" s="15" t="s">
        <v>155</v>
      </c>
      <c r="F36" s="68" t="s">
        <v>728</v>
      </c>
      <c r="G36" s="68" t="s">
        <v>729</v>
      </c>
      <c r="H36" s="15" t="s">
        <v>161</v>
      </c>
      <c r="I36" s="67" t="s">
        <v>579</v>
      </c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/>
      <c r="G37" s="68"/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/>
      <c r="G38" s="68"/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/>
      <c r="G39" s="68"/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/>
      <c r="G40" s="68"/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/>
      <c r="G41" s="68"/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/>
      <c r="G42" s="68"/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/>
      <c r="G43" s="68"/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/>
      <c r="G44" s="68"/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/>
      <c r="G45" s="68"/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/>
      <c r="G46" s="68"/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/>
      <c r="G47" s="68"/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>
      <c r="A48" s="15"/>
      <c r="B48" s="17"/>
      <c r="C48" s="26"/>
      <c r="D48" s="14"/>
      <c r="E48" s="15"/>
      <c r="F48" s="68"/>
      <c r="G48" s="68"/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8741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15">
        <v>3</v>
      </c>
      <c r="B51" s="198" t="s">
        <v>19</v>
      </c>
      <c r="C51" s="199"/>
      <c r="D51" s="199"/>
      <c r="E51" s="199"/>
      <c r="F51" s="199"/>
      <c r="G51" s="199"/>
      <c r="H51" s="199"/>
      <c r="I51" s="200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602</v>
      </c>
      <c r="C52" s="14">
        <v>2720</v>
      </c>
      <c r="D52" s="14">
        <v>2720</v>
      </c>
      <c r="E52" s="15" t="s">
        <v>155</v>
      </c>
      <c r="F52" s="68" t="s">
        <v>603</v>
      </c>
      <c r="G52" s="68" t="s">
        <v>604</v>
      </c>
      <c r="H52" s="15" t="s">
        <v>161</v>
      </c>
      <c r="I52" s="67" t="s">
        <v>586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198</v>
      </c>
      <c r="C53" s="14">
        <v>625</v>
      </c>
      <c r="D53" s="14">
        <v>625</v>
      </c>
      <c r="E53" s="15" t="s">
        <v>155</v>
      </c>
      <c r="F53" s="68" t="s">
        <v>605</v>
      </c>
      <c r="G53" s="68" t="s">
        <v>606</v>
      </c>
      <c r="H53" s="15" t="s">
        <v>161</v>
      </c>
      <c r="I53" s="67" t="s">
        <v>607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33</v>
      </c>
      <c r="C54" s="14">
        <v>400</v>
      </c>
      <c r="D54" s="14">
        <v>400</v>
      </c>
      <c r="E54" s="15" t="s">
        <v>155</v>
      </c>
      <c r="F54" s="68" t="s">
        <v>610</v>
      </c>
      <c r="G54" s="68" t="s">
        <v>611</v>
      </c>
      <c r="H54" s="15" t="s">
        <v>161</v>
      </c>
      <c r="I54" s="67" t="s">
        <v>608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609</v>
      </c>
      <c r="C55" s="14">
        <v>100</v>
      </c>
      <c r="D55" s="14">
        <v>100</v>
      </c>
      <c r="E55" s="15" t="s">
        <v>155</v>
      </c>
      <c r="F55" s="68" t="s">
        <v>612</v>
      </c>
      <c r="G55" s="68" t="s">
        <v>613</v>
      </c>
      <c r="H55" s="15" t="s">
        <v>161</v>
      </c>
      <c r="I55" s="67" t="s">
        <v>614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198</v>
      </c>
      <c r="C56" s="14">
        <v>3000</v>
      </c>
      <c r="D56" s="14">
        <v>3000</v>
      </c>
      <c r="E56" s="15" t="s">
        <v>155</v>
      </c>
      <c r="F56" s="68" t="s">
        <v>616</v>
      </c>
      <c r="G56" s="71" t="s">
        <v>615</v>
      </c>
      <c r="H56" s="15" t="s">
        <v>161</v>
      </c>
      <c r="I56" s="67" t="s">
        <v>608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602</v>
      </c>
      <c r="C57" s="14">
        <v>200</v>
      </c>
      <c r="D57" s="14">
        <v>200</v>
      </c>
      <c r="E57" s="15" t="s">
        <v>155</v>
      </c>
      <c r="F57" s="68" t="s">
        <v>617</v>
      </c>
      <c r="G57" s="68" t="s">
        <v>618</v>
      </c>
      <c r="H57" s="15" t="s">
        <v>161</v>
      </c>
      <c r="I57" s="67" t="s">
        <v>619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42</v>
      </c>
      <c r="C58" s="14">
        <v>236</v>
      </c>
      <c r="D58" s="14">
        <v>236</v>
      </c>
      <c r="E58" s="15" t="s">
        <v>155</v>
      </c>
      <c r="F58" s="68" t="s">
        <v>620</v>
      </c>
      <c r="G58" s="68" t="s">
        <v>621</v>
      </c>
      <c r="H58" s="15" t="s">
        <v>161</v>
      </c>
      <c r="I58" s="67" t="s">
        <v>622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 hidden="1">
      <c r="A59" s="15"/>
      <c r="B59" s="13"/>
      <c r="C59" s="14"/>
      <c r="D59" s="14"/>
      <c r="E59" s="15"/>
      <c r="F59" s="68"/>
      <c r="G59" s="68"/>
      <c r="H59" s="15" t="s">
        <v>161</v>
      </c>
      <c r="I59" s="67"/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 hidden="1">
      <c r="A60" s="15"/>
      <c r="B60" s="13"/>
      <c r="C60" s="14"/>
      <c r="D60" s="14"/>
      <c r="E60" s="15"/>
      <c r="F60" s="68"/>
      <c r="G60" s="68"/>
      <c r="H60" s="15" t="s">
        <v>161</v>
      </c>
      <c r="I60" s="67"/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14"/>
      <c r="D61" s="14"/>
      <c r="E61" s="15"/>
      <c r="F61" s="68"/>
      <c r="G61" s="68"/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14"/>
      <c r="D62" s="14"/>
      <c r="E62" s="15"/>
      <c r="F62" s="68"/>
      <c r="G62" s="68"/>
      <c r="H62" s="15" t="s">
        <v>161</v>
      </c>
      <c r="I62" s="67"/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 hidden="1">
      <c r="A63" s="15"/>
      <c r="B63" s="13"/>
      <c r="C63" s="14"/>
      <c r="D63" s="14"/>
      <c r="E63" s="15"/>
      <c r="F63" s="68"/>
      <c r="G63" s="68"/>
      <c r="H63" s="15" t="s">
        <v>161</v>
      </c>
      <c r="I63" s="67"/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 hidden="1">
      <c r="A64" s="15"/>
      <c r="B64" s="13"/>
      <c r="C64" s="14"/>
      <c r="D64" s="14"/>
      <c r="E64" s="15"/>
      <c r="F64" s="68"/>
      <c r="G64" s="68"/>
      <c r="H64" s="15" t="s">
        <v>161</v>
      </c>
      <c r="I64" s="67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>
      <c r="A65" s="15"/>
      <c r="B65" s="13"/>
      <c r="C65" s="14"/>
      <c r="D65" s="14"/>
      <c r="E65" s="15"/>
      <c r="F65" s="68"/>
      <c r="G65" s="68"/>
      <c r="H65" s="15" t="s">
        <v>161</v>
      </c>
      <c r="I65" s="67"/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 t="s">
        <v>155</v>
      </c>
      <c r="F66" s="68" t="s">
        <v>304</v>
      </c>
      <c r="G66" s="68" t="s">
        <v>305</v>
      </c>
      <c r="H66" s="15" t="s">
        <v>161</v>
      </c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7281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15">
        <v>4</v>
      </c>
      <c r="B69" s="198" t="s">
        <v>20</v>
      </c>
      <c r="C69" s="199"/>
      <c r="D69" s="199"/>
      <c r="E69" s="199"/>
      <c r="F69" s="199"/>
      <c r="G69" s="199"/>
      <c r="H69" s="199"/>
      <c r="I69" s="200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623</v>
      </c>
      <c r="C70" s="14">
        <v>1500</v>
      </c>
      <c r="D70" s="14">
        <v>1500</v>
      </c>
      <c r="E70" s="15" t="s">
        <v>155</v>
      </c>
      <c r="F70" s="71" t="s">
        <v>624</v>
      </c>
      <c r="G70" s="71" t="s">
        <v>625</v>
      </c>
      <c r="H70" s="15" t="s">
        <v>161</v>
      </c>
      <c r="I70" s="67" t="s">
        <v>607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373</v>
      </c>
      <c r="C71" s="14">
        <v>500</v>
      </c>
      <c r="D71" s="14">
        <v>500</v>
      </c>
      <c r="E71" s="15" t="s">
        <v>155</v>
      </c>
      <c r="F71" s="68" t="s">
        <v>626</v>
      </c>
      <c r="G71" s="68" t="s">
        <v>627</v>
      </c>
      <c r="H71" s="15" t="s">
        <v>161</v>
      </c>
      <c r="I71" s="67" t="s">
        <v>592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628</v>
      </c>
      <c r="C72" s="14">
        <v>220</v>
      </c>
      <c r="D72" s="14">
        <v>220</v>
      </c>
      <c r="E72" s="15" t="s">
        <v>155</v>
      </c>
      <c r="F72" s="68" t="s">
        <v>629</v>
      </c>
      <c r="G72" s="68" t="s">
        <v>630</v>
      </c>
      <c r="H72" s="15" t="s">
        <v>161</v>
      </c>
      <c r="I72" s="67" t="s">
        <v>607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33</v>
      </c>
      <c r="C73" s="14">
        <v>9000</v>
      </c>
      <c r="D73" s="14">
        <v>9000</v>
      </c>
      <c r="E73" s="15" t="s">
        <v>155</v>
      </c>
      <c r="F73" s="68" t="s">
        <v>631</v>
      </c>
      <c r="G73" s="68" t="s">
        <v>632</v>
      </c>
      <c r="H73" s="15" t="s">
        <v>161</v>
      </c>
      <c r="I73" s="67" t="s">
        <v>607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37</v>
      </c>
      <c r="C74" s="14">
        <v>800</v>
      </c>
      <c r="D74" s="14">
        <v>800</v>
      </c>
      <c r="E74" s="15" t="s">
        <v>155</v>
      </c>
      <c r="F74" s="71" t="s">
        <v>633</v>
      </c>
      <c r="G74" s="13" t="s">
        <v>634</v>
      </c>
      <c r="H74" s="15" t="s">
        <v>161</v>
      </c>
      <c r="I74" s="67" t="s">
        <v>635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198</v>
      </c>
      <c r="C75" s="14">
        <v>1140</v>
      </c>
      <c r="D75" s="14">
        <v>1140</v>
      </c>
      <c r="E75" s="15" t="s">
        <v>155</v>
      </c>
      <c r="F75" s="71" t="s">
        <v>636</v>
      </c>
      <c r="G75" s="13" t="s">
        <v>637</v>
      </c>
      <c r="H75" s="15" t="s">
        <v>161</v>
      </c>
      <c r="I75" s="67" t="s">
        <v>635</v>
      </c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/>
      <c r="C76" s="14"/>
      <c r="D76" s="14"/>
      <c r="E76" s="15" t="s">
        <v>155</v>
      </c>
      <c r="F76" s="71"/>
      <c r="G76" s="13"/>
      <c r="H76" s="15" t="s">
        <v>161</v>
      </c>
      <c r="I76" s="67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/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/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/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/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/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/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/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/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/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13160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94763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.75" customHeight="1">
      <c r="A90" s="1"/>
      <c r="B90" s="1"/>
      <c r="C90" s="1"/>
      <c r="D90" s="1"/>
      <c r="E90" s="1"/>
      <c r="F90" s="1"/>
      <c r="G90" s="1"/>
    </row>
    <row r="91" spans="1:9" ht="24">
      <c r="A91" s="172" t="str">
        <f>+A2</f>
        <v>สรุปผลการดำเนินการจัดซื้อจัดจ้างในรอบเดือน</v>
      </c>
      <c r="B91" s="172"/>
      <c r="C91" s="172"/>
      <c r="D91" s="172"/>
      <c r="E91" s="172"/>
      <c r="F91" s="172"/>
      <c r="G91" s="172"/>
      <c r="H91" s="172"/>
      <c r="I91" s="72"/>
    </row>
    <row r="92" spans="1:9" ht="24">
      <c r="A92" s="172" t="s">
        <v>1</v>
      </c>
      <c r="B92" s="172"/>
      <c r="C92" s="172"/>
      <c r="D92" s="172"/>
      <c r="E92" s="172"/>
      <c r="F92" s="172"/>
      <c r="G92" s="172"/>
      <c r="H92" s="172"/>
      <c r="I92" s="72"/>
    </row>
    <row r="93" spans="1:9" ht="24">
      <c r="A93" s="173" t="str">
        <f>+A4</f>
        <v>วันที่ 31 พฤษภาคม 2561</v>
      </c>
      <c r="B93" s="173"/>
      <c r="C93" s="173"/>
      <c r="D93" s="173"/>
      <c r="E93" s="173"/>
      <c r="F93" s="173"/>
      <c r="G93" s="173"/>
      <c r="H93" s="173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77" t="s">
        <v>22</v>
      </c>
      <c r="B95" s="178"/>
      <c r="C95" s="66">
        <f>+C88</f>
        <v>94763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>
        <v>5</v>
      </c>
      <c r="B96" s="198" t="s">
        <v>23</v>
      </c>
      <c r="C96" s="199"/>
      <c r="D96" s="199"/>
      <c r="E96" s="199"/>
      <c r="F96" s="199"/>
      <c r="G96" s="199"/>
      <c r="H96" s="199"/>
      <c r="I96" s="200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574</v>
      </c>
      <c r="C97" s="14">
        <v>1110</v>
      </c>
      <c r="D97" s="14">
        <v>1110</v>
      </c>
      <c r="E97" s="15" t="s">
        <v>155</v>
      </c>
      <c r="F97" s="68" t="s">
        <v>575</v>
      </c>
      <c r="G97" s="68" t="s">
        <v>576</v>
      </c>
      <c r="H97" s="15" t="s">
        <v>161</v>
      </c>
      <c r="I97" s="67" t="s">
        <v>580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574</v>
      </c>
      <c r="C98" s="14">
        <v>100</v>
      </c>
      <c r="D98" s="14">
        <v>100</v>
      </c>
      <c r="E98" s="15" t="s">
        <v>155</v>
      </c>
      <c r="F98" s="68" t="s">
        <v>577</v>
      </c>
      <c r="G98" s="68" t="s">
        <v>578</v>
      </c>
      <c r="H98" s="15" t="s">
        <v>161</v>
      </c>
      <c r="I98" s="67" t="s">
        <v>579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581</v>
      </c>
      <c r="C99" s="14">
        <v>545</v>
      </c>
      <c r="D99" s="14">
        <v>545</v>
      </c>
      <c r="E99" s="15" t="s">
        <v>155</v>
      </c>
      <c r="F99" s="68" t="s">
        <v>582</v>
      </c>
      <c r="G99" s="68" t="s">
        <v>583</v>
      </c>
      <c r="H99" s="15" t="s">
        <v>161</v>
      </c>
      <c r="I99" s="67" t="s">
        <v>580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42</v>
      </c>
      <c r="C100" s="14">
        <v>240</v>
      </c>
      <c r="D100" s="14">
        <v>240</v>
      </c>
      <c r="E100" s="15" t="s">
        <v>155</v>
      </c>
      <c r="F100" s="68" t="s">
        <v>584</v>
      </c>
      <c r="G100" s="68" t="s">
        <v>585</v>
      </c>
      <c r="H100" s="15" t="s">
        <v>161</v>
      </c>
      <c r="I100" s="67" t="s">
        <v>586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42</v>
      </c>
      <c r="C101" s="14">
        <v>195</v>
      </c>
      <c r="D101" s="14">
        <v>195</v>
      </c>
      <c r="E101" s="15" t="s">
        <v>155</v>
      </c>
      <c r="F101" s="68" t="s">
        <v>587</v>
      </c>
      <c r="G101" s="68" t="s">
        <v>588</v>
      </c>
      <c r="H101" s="15" t="s">
        <v>161</v>
      </c>
      <c r="I101" s="67" t="s">
        <v>589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42</v>
      </c>
      <c r="C102" s="14">
        <v>100</v>
      </c>
      <c r="D102" s="14">
        <v>100</v>
      </c>
      <c r="E102" s="15" t="s">
        <v>155</v>
      </c>
      <c r="F102" s="68" t="s">
        <v>640</v>
      </c>
      <c r="G102" s="68" t="s">
        <v>639</v>
      </c>
      <c r="H102" s="15" t="s">
        <v>161</v>
      </c>
      <c r="I102" s="67" t="s">
        <v>638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373</v>
      </c>
      <c r="C103" s="14">
        <v>1000</v>
      </c>
      <c r="D103" s="14">
        <v>1000</v>
      </c>
      <c r="E103" s="15" t="s">
        <v>155</v>
      </c>
      <c r="F103" s="68" t="s">
        <v>641</v>
      </c>
      <c r="G103" s="68" t="s">
        <v>642</v>
      </c>
      <c r="H103" s="15" t="s">
        <v>161</v>
      </c>
      <c r="I103" s="67" t="s">
        <v>608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581</v>
      </c>
      <c r="C104" s="14">
        <v>970</v>
      </c>
      <c r="D104" s="14">
        <v>970</v>
      </c>
      <c r="E104" s="15" t="s">
        <v>155</v>
      </c>
      <c r="F104" s="68" t="s">
        <v>643</v>
      </c>
      <c r="G104" s="68" t="s">
        <v>643</v>
      </c>
      <c r="H104" s="15" t="s">
        <v>161</v>
      </c>
      <c r="I104" s="67" t="s">
        <v>608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42</v>
      </c>
      <c r="C105" s="14">
        <v>180</v>
      </c>
      <c r="D105" s="14">
        <v>180</v>
      </c>
      <c r="E105" s="15" t="s">
        <v>155</v>
      </c>
      <c r="F105" s="68" t="s">
        <v>644</v>
      </c>
      <c r="G105" s="68" t="s">
        <v>645</v>
      </c>
      <c r="H105" s="15" t="s">
        <v>161</v>
      </c>
      <c r="I105" s="67" t="s">
        <v>619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42</v>
      </c>
      <c r="C106" s="14">
        <v>120</v>
      </c>
      <c r="D106" s="14">
        <v>120</v>
      </c>
      <c r="E106" s="15" t="s">
        <v>155</v>
      </c>
      <c r="F106" s="68" t="s">
        <v>646</v>
      </c>
      <c r="G106" s="68" t="s">
        <v>647</v>
      </c>
      <c r="H106" s="15" t="s">
        <v>161</v>
      </c>
      <c r="I106" s="67" t="s">
        <v>622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33</v>
      </c>
      <c r="C107" s="26">
        <v>70</v>
      </c>
      <c r="D107" s="14">
        <v>70</v>
      </c>
      <c r="E107" s="15" t="s">
        <v>155</v>
      </c>
      <c r="F107" s="68" t="s">
        <v>648</v>
      </c>
      <c r="G107" s="68" t="s">
        <v>648</v>
      </c>
      <c r="H107" s="15" t="s">
        <v>161</v>
      </c>
      <c r="I107" s="67" t="s">
        <v>649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/>
      <c r="G108" s="68"/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/>
      <c r="G109" s="68"/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/>
      <c r="G110" s="68"/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/>
      <c r="G111" s="68"/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/>
      <c r="G112" s="68"/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/>
      <c r="G114" s="68"/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/>
      <c r="G115" s="68"/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/>
      <c r="G116" s="68"/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/>
      <c r="G117" s="68"/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/>
      <c r="G118" s="68"/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4630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>
        <v>6</v>
      </c>
      <c r="B123" s="198" t="s">
        <v>24</v>
      </c>
      <c r="C123" s="199"/>
      <c r="D123" s="199"/>
      <c r="E123" s="199"/>
      <c r="F123" s="199"/>
      <c r="G123" s="199"/>
      <c r="H123" s="199"/>
      <c r="I123" s="200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42</v>
      </c>
      <c r="C124" s="14">
        <v>1136</v>
      </c>
      <c r="D124" s="14">
        <v>1136</v>
      </c>
      <c r="E124" s="15" t="s">
        <v>155</v>
      </c>
      <c r="F124" s="68" t="s">
        <v>590</v>
      </c>
      <c r="G124" s="68" t="s">
        <v>591</v>
      </c>
      <c r="H124" s="15" t="s">
        <v>161</v>
      </c>
      <c r="I124" s="67" t="s">
        <v>592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33</v>
      </c>
      <c r="C125" s="14">
        <v>6200</v>
      </c>
      <c r="D125" s="14">
        <v>6200</v>
      </c>
      <c r="E125" s="15" t="s">
        <v>155</v>
      </c>
      <c r="F125" s="68" t="s">
        <v>593</v>
      </c>
      <c r="G125" s="68" t="s">
        <v>594</v>
      </c>
      <c r="H125" s="15" t="s">
        <v>161</v>
      </c>
      <c r="I125" s="67" t="s">
        <v>595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596</v>
      </c>
      <c r="C126" s="14">
        <v>5300</v>
      </c>
      <c r="D126" s="14">
        <v>5300</v>
      </c>
      <c r="E126" s="15" t="s">
        <v>155</v>
      </c>
      <c r="F126" s="68" t="s">
        <v>597</v>
      </c>
      <c r="G126" s="68" t="s">
        <v>598</v>
      </c>
      <c r="H126" s="15" t="s">
        <v>161</v>
      </c>
      <c r="I126" s="67" t="s">
        <v>592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363</v>
      </c>
      <c r="C127" s="14">
        <v>350</v>
      </c>
      <c r="D127" s="14">
        <v>350</v>
      </c>
      <c r="E127" s="15" t="s">
        <v>155</v>
      </c>
      <c r="F127" s="68" t="s">
        <v>599</v>
      </c>
      <c r="G127" s="68" t="s">
        <v>600</v>
      </c>
      <c r="H127" s="15" t="s">
        <v>161</v>
      </c>
      <c r="I127" s="67" t="s">
        <v>601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33</v>
      </c>
      <c r="C128" s="14">
        <v>720</v>
      </c>
      <c r="D128" s="14">
        <v>720</v>
      </c>
      <c r="E128" s="15" t="s">
        <v>155</v>
      </c>
      <c r="F128" s="68" t="s">
        <v>663</v>
      </c>
      <c r="G128" s="68" t="s">
        <v>664</v>
      </c>
      <c r="H128" s="15" t="s">
        <v>161</v>
      </c>
      <c r="I128" s="67" t="s">
        <v>580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37</v>
      </c>
      <c r="C129" s="14">
        <v>2100</v>
      </c>
      <c r="D129" s="14">
        <v>2100</v>
      </c>
      <c r="E129" s="15" t="s">
        <v>155</v>
      </c>
      <c r="F129" s="68" t="s">
        <v>665</v>
      </c>
      <c r="G129" s="68" t="s">
        <v>665</v>
      </c>
      <c r="H129" s="15" t="s">
        <v>161</v>
      </c>
      <c r="I129" s="67" t="s">
        <v>666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94</v>
      </c>
      <c r="C130" s="14">
        <v>367</v>
      </c>
      <c r="D130" s="26">
        <v>367</v>
      </c>
      <c r="E130" s="15" t="s">
        <v>155</v>
      </c>
      <c r="F130" s="68" t="s">
        <v>667</v>
      </c>
      <c r="G130" s="68" t="s">
        <v>668</v>
      </c>
      <c r="H130" s="15" t="s">
        <v>161</v>
      </c>
      <c r="I130" s="67" t="s">
        <v>622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669</v>
      </c>
      <c r="C131" s="14">
        <v>1300</v>
      </c>
      <c r="D131" s="14">
        <v>1300</v>
      </c>
      <c r="E131" s="15" t="s">
        <v>155</v>
      </c>
      <c r="F131" s="68" t="s">
        <v>670</v>
      </c>
      <c r="G131" s="68" t="s">
        <v>671</v>
      </c>
      <c r="H131" s="15" t="s">
        <v>161</v>
      </c>
      <c r="I131" s="67" t="s">
        <v>622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94</v>
      </c>
      <c r="C132" s="14">
        <v>655</v>
      </c>
      <c r="D132" s="14">
        <v>655</v>
      </c>
      <c r="E132" s="15" t="s">
        <v>155</v>
      </c>
      <c r="F132" s="68" t="s">
        <v>672</v>
      </c>
      <c r="G132" s="68" t="s">
        <v>673</v>
      </c>
      <c r="H132" s="15" t="s">
        <v>161</v>
      </c>
      <c r="I132" s="67" t="s">
        <v>607</v>
      </c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>
      <c r="A133" s="15"/>
      <c r="B133" s="13" t="s">
        <v>581</v>
      </c>
      <c r="C133" s="14">
        <v>135</v>
      </c>
      <c r="D133" s="14">
        <v>135</v>
      </c>
      <c r="E133" s="15" t="s">
        <v>155</v>
      </c>
      <c r="F133" s="68" t="s">
        <v>674</v>
      </c>
      <c r="G133" s="68" t="s">
        <v>675</v>
      </c>
      <c r="H133" s="15" t="s">
        <v>161</v>
      </c>
      <c r="I133" s="15" t="s">
        <v>608</v>
      </c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>
      <c r="A134" s="15"/>
      <c r="B134" s="13" t="s">
        <v>33</v>
      </c>
      <c r="C134" s="14">
        <v>6200</v>
      </c>
      <c r="D134" s="14">
        <v>6200</v>
      </c>
      <c r="E134" s="15" t="s">
        <v>155</v>
      </c>
      <c r="F134" s="68" t="s">
        <v>593</v>
      </c>
      <c r="G134" s="68" t="s">
        <v>594</v>
      </c>
      <c r="H134" s="15" t="s">
        <v>161</v>
      </c>
      <c r="I134" s="15" t="s">
        <v>580</v>
      </c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>
      <c r="A135" s="15"/>
      <c r="B135" s="13" t="s">
        <v>37</v>
      </c>
      <c r="C135" s="14">
        <v>2100</v>
      </c>
      <c r="D135" s="14">
        <v>2100</v>
      </c>
      <c r="E135" s="15" t="s">
        <v>155</v>
      </c>
      <c r="F135" s="68" t="s">
        <v>665</v>
      </c>
      <c r="G135" s="68" t="s">
        <v>665</v>
      </c>
      <c r="H135" s="15" t="s">
        <v>161</v>
      </c>
      <c r="I135" s="15" t="s">
        <v>666</v>
      </c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/>
      <c r="B136" s="13" t="s">
        <v>33</v>
      </c>
      <c r="C136" s="14">
        <v>5700</v>
      </c>
      <c r="D136" s="14">
        <v>5700</v>
      </c>
      <c r="E136" s="15" t="s">
        <v>155</v>
      </c>
      <c r="F136" s="68" t="s">
        <v>717</v>
      </c>
      <c r="G136" s="68" t="s">
        <v>719</v>
      </c>
      <c r="H136" s="15" t="s">
        <v>161</v>
      </c>
      <c r="I136" s="15" t="s">
        <v>721</v>
      </c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33</v>
      </c>
      <c r="C137" s="14">
        <v>700</v>
      </c>
      <c r="D137" s="14">
        <v>700</v>
      </c>
      <c r="E137" s="15" t="s">
        <v>155</v>
      </c>
      <c r="F137" s="68" t="s">
        <v>718</v>
      </c>
      <c r="G137" s="68" t="s">
        <v>720</v>
      </c>
      <c r="H137" s="15" t="s">
        <v>161</v>
      </c>
      <c r="I137" s="15" t="s">
        <v>722</v>
      </c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/>
      <c r="C138" s="26"/>
      <c r="D138" s="14"/>
      <c r="E138" s="15"/>
      <c r="F138" s="68"/>
      <c r="G138" s="68"/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32963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>
        <v>7</v>
      </c>
      <c r="B141" s="198" t="s">
        <v>25</v>
      </c>
      <c r="C141" s="199"/>
      <c r="D141" s="199"/>
      <c r="E141" s="199"/>
      <c r="F141" s="199"/>
      <c r="G141" s="199"/>
      <c r="H141" s="199"/>
      <c r="I141" s="200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33</v>
      </c>
      <c r="C142" s="14">
        <v>2160</v>
      </c>
      <c r="D142" s="14">
        <v>2160</v>
      </c>
      <c r="E142" s="15" t="s">
        <v>155</v>
      </c>
      <c r="F142" s="68" t="s">
        <v>688</v>
      </c>
      <c r="G142" s="68" t="s">
        <v>689</v>
      </c>
      <c r="H142" s="15" t="s">
        <v>161</v>
      </c>
      <c r="I142" s="67" t="s">
        <v>690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691</v>
      </c>
      <c r="C143" s="14">
        <v>520</v>
      </c>
      <c r="D143" s="14">
        <v>520</v>
      </c>
      <c r="E143" s="15" t="s">
        <v>155</v>
      </c>
      <c r="F143" s="68" t="s">
        <v>692</v>
      </c>
      <c r="G143" s="68" t="s">
        <v>693</v>
      </c>
      <c r="H143" s="15" t="s">
        <v>161</v>
      </c>
      <c r="I143" s="67" t="s">
        <v>607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33</v>
      </c>
      <c r="C144" s="14">
        <v>1080</v>
      </c>
      <c r="D144" s="14">
        <v>1080</v>
      </c>
      <c r="E144" s="15" t="s">
        <v>155</v>
      </c>
      <c r="F144" s="68" t="s">
        <v>694</v>
      </c>
      <c r="G144" s="68" t="s">
        <v>695</v>
      </c>
      <c r="H144" s="15" t="s">
        <v>161</v>
      </c>
      <c r="I144" s="67" t="s">
        <v>608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33</v>
      </c>
      <c r="C145" s="14">
        <v>3000</v>
      </c>
      <c r="D145" s="14">
        <v>3000</v>
      </c>
      <c r="E145" s="15" t="s">
        <v>155</v>
      </c>
      <c r="F145" s="68" t="s">
        <v>696</v>
      </c>
      <c r="G145" s="68" t="s">
        <v>697</v>
      </c>
      <c r="H145" s="15" t="s">
        <v>161</v>
      </c>
      <c r="I145" s="67" t="s">
        <v>678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42</v>
      </c>
      <c r="C146" s="14">
        <v>1199</v>
      </c>
      <c r="D146" s="14">
        <v>1199</v>
      </c>
      <c r="E146" s="15" t="s">
        <v>155</v>
      </c>
      <c r="F146" s="68" t="s">
        <v>698</v>
      </c>
      <c r="G146" s="68" t="s">
        <v>699</v>
      </c>
      <c r="H146" s="15" t="s">
        <v>161</v>
      </c>
      <c r="I146" s="67" t="s">
        <v>690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581</v>
      </c>
      <c r="C147" s="14">
        <v>290</v>
      </c>
      <c r="D147" s="14">
        <v>290</v>
      </c>
      <c r="E147" s="15" t="s">
        <v>155</v>
      </c>
      <c r="F147" s="68" t="s">
        <v>700</v>
      </c>
      <c r="G147" s="68" t="s">
        <v>701</v>
      </c>
      <c r="H147" s="15" t="s">
        <v>161</v>
      </c>
      <c r="I147" s="67" t="s">
        <v>614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37</v>
      </c>
      <c r="C148" s="14">
        <v>1350</v>
      </c>
      <c r="D148" s="14">
        <v>1350</v>
      </c>
      <c r="E148" s="15" t="s">
        <v>155</v>
      </c>
      <c r="F148" s="68" t="s">
        <v>702</v>
      </c>
      <c r="G148" s="68" t="s">
        <v>703</v>
      </c>
      <c r="H148" s="15" t="s">
        <v>161</v>
      </c>
      <c r="I148" s="67" t="s">
        <v>622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37</v>
      </c>
      <c r="C149" s="14">
        <v>432</v>
      </c>
      <c r="D149" s="14">
        <v>432</v>
      </c>
      <c r="E149" s="15" t="s">
        <v>155</v>
      </c>
      <c r="F149" s="68" t="s">
        <v>704</v>
      </c>
      <c r="G149" s="68" t="s">
        <v>705</v>
      </c>
      <c r="H149" s="15" t="s">
        <v>161</v>
      </c>
      <c r="I149" s="67" t="s">
        <v>622</v>
      </c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>
      <c r="A150" s="15"/>
      <c r="B150" s="13" t="s">
        <v>581</v>
      </c>
      <c r="C150" s="14">
        <v>75</v>
      </c>
      <c r="D150" s="14">
        <v>75</v>
      </c>
      <c r="E150" s="15" t="s">
        <v>155</v>
      </c>
      <c r="F150" s="68" t="s">
        <v>706</v>
      </c>
      <c r="G150" s="68" t="s">
        <v>707</v>
      </c>
      <c r="H150" s="15" t="s">
        <v>161</v>
      </c>
      <c r="I150" s="67" t="s">
        <v>622</v>
      </c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>
      <c r="A151" s="15"/>
      <c r="B151" s="13" t="s">
        <v>708</v>
      </c>
      <c r="C151" s="14">
        <v>2800</v>
      </c>
      <c r="D151" s="14">
        <v>2800</v>
      </c>
      <c r="E151" s="15" t="s">
        <v>155</v>
      </c>
      <c r="F151" s="68" t="s">
        <v>709</v>
      </c>
      <c r="G151" s="68" t="s">
        <v>710</v>
      </c>
      <c r="H151" s="15" t="s">
        <v>161</v>
      </c>
      <c r="I151" s="15" t="s">
        <v>614</v>
      </c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>
      <c r="A152" s="15"/>
      <c r="B152" s="13" t="s">
        <v>42</v>
      </c>
      <c r="C152" s="14">
        <v>1200</v>
      </c>
      <c r="D152" s="14">
        <v>1200</v>
      </c>
      <c r="E152" s="15" t="s">
        <v>155</v>
      </c>
      <c r="F152" s="68" t="s">
        <v>711</v>
      </c>
      <c r="G152" s="68" t="s">
        <v>712</v>
      </c>
      <c r="H152" s="15" t="s">
        <v>161</v>
      </c>
      <c r="I152" s="15" t="s">
        <v>614</v>
      </c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>
      <c r="A153" s="15"/>
      <c r="B153" s="13" t="s">
        <v>691</v>
      </c>
      <c r="C153" s="14">
        <v>4220</v>
      </c>
      <c r="D153" s="14">
        <v>4220</v>
      </c>
      <c r="E153" s="15" t="s">
        <v>155</v>
      </c>
      <c r="F153" s="68" t="s">
        <v>713</v>
      </c>
      <c r="G153" s="68" t="s">
        <v>714</v>
      </c>
      <c r="H153" s="15" t="s">
        <v>161</v>
      </c>
      <c r="I153" s="15" t="s">
        <v>649</v>
      </c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>
      <c r="A154" s="15"/>
      <c r="B154" s="13" t="s">
        <v>42</v>
      </c>
      <c r="C154" s="26">
        <v>590</v>
      </c>
      <c r="D154" s="14">
        <v>590</v>
      </c>
      <c r="E154" s="15" t="s">
        <v>155</v>
      </c>
      <c r="F154" s="68" t="s">
        <v>715</v>
      </c>
      <c r="G154" s="68" t="s">
        <v>716</v>
      </c>
      <c r="H154" s="15" t="s">
        <v>161</v>
      </c>
      <c r="I154" s="15" t="s">
        <v>649</v>
      </c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>
      <c r="A155" s="15"/>
      <c r="B155" s="13" t="s">
        <v>581</v>
      </c>
      <c r="C155" s="26">
        <v>500</v>
      </c>
      <c r="D155" s="14">
        <v>500</v>
      </c>
      <c r="E155" s="15" t="s">
        <v>155</v>
      </c>
      <c r="F155" s="68" t="s">
        <v>750</v>
      </c>
      <c r="G155" s="68" t="s">
        <v>751</v>
      </c>
      <c r="H155" s="15" t="s">
        <v>161</v>
      </c>
      <c r="I155" s="15" t="s">
        <v>722</v>
      </c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>
      <c r="A156" s="15"/>
      <c r="B156" s="13" t="s">
        <v>37</v>
      </c>
      <c r="C156" s="26">
        <v>1200</v>
      </c>
      <c r="D156" s="14">
        <v>1200</v>
      </c>
      <c r="E156" s="15" t="s">
        <v>155</v>
      </c>
      <c r="F156" s="68" t="s">
        <v>752</v>
      </c>
      <c r="G156" s="68" t="s">
        <v>753</v>
      </c>
      <c r="H156" s="15" t="s">
        <v>161</v>
      </c>
      <c r="I156" s="15" t="s">
        <v>749</v>
      </c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>
      <c r="A157" s="15"/>
      <c r="B157" s="13" t="s">
        <v>754</v>
      </c>
      <c r="C157" s="14">
        <v>650</v>
      </c>
      <c r="D157" s="14">
        <v>650</v>
      </c>
      <c r="E157" s="15" t="s">
        <v>155</v>
      </c>
      <c r="F157" s="68" t="s">
        <v>756</v>
      </c>
      <c r="G157" s="68" t="s">
        <v>757</v>
      </c>
      <c r="H157" s="15" t="s">
        <v>161</v>
      </c>
      <c r="I157" s="15" t="s">
        <v>755</v>
      </c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>
      <c r="A158" s="15"/>
      <c r="B158" s="13" t="s">
        <v>754</v>
      </c>
      <c r="C158" s="26">
        <v>302</v>
      </c>
      <c r="D158" s="14">
        <v>302</v>
      </c>
      <c r="E158" s="15" t="s">
        <v>155</v>
      </c>
      <c r="F158" s="68" t="s">
        <v>758</v>
      </c>
      <c r="G158" s="68" t="s">
        <v>759</v>
      </c>
      <c r="H158" s="15" t="s">
        <v>161</v>
      </c>
      <c r="I158" s="15" t="s">
        <v>686</v>
      </c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29" s="27" customFormat="1" ht="19.5" customHeight="1">
      <c r="A159" s="15"/>
      <c r="B159" s="13"/>
      <c r="C159" s="31">
        <f>SUM(C142:C158)</f>
        <v>21568</v>
      </c>
      <c r="D159" s="14"/>
      <c r="E159" s="15"/>
      <c r="F159" s="68"/>
      <c r="G159" s="68"/>
      <c r="H159" s="15"/>
      <c r="I159" s="15"/>
      <c r="J159" s="16"/>
      <c r="K159" s="45"/>
      <c r="L159" s="16"/>
      <c r="M159" s="16"/>
      <c r="N159" s="16"/>
      <c r="O159" s="16"/>
      <c r="P159" s="16"/>
      <c r="Q159" s="2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27" customFormat="1" ht="19.5" customHeight="1">
      <c r="A160" s="32"/>
      <c r="B160" s="34"/>
      <c r="C160" s="20"/>
      <c r="D160" s="26"/>
      <c r="E160" s="32"/>
      <c r="F160" s="74"/>
      <c r="G160" s="74"/>
      <c r="H160" s="32"/>
      <c r="I160" s="32"/>
      <c r="J160" s="16"/>
      <c r="K160" s="45"/>
      <c r="L160" s="16"/>
      <c r="M160" s="16"/>
      <c r="N160" s="16"/>
      <c r="O160" s="16"/>
      <c r="P160" s="16"/>
      <c r="Q160" s="2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 s="27" customFormat="1" ht="19.5" customHeight="1">
      <c r="A161" s="192" t="str">
        <f>+A91</f>
        <v>สรุปผลการดำเนินการจัดซื้อจัดจ้างในรอบเดือน</v>
      </c>
      <c r="B161" s="193"/>
      <c r="C161" s="193"/>
      <c r="D161" s="193"/>
      <c r="E161" s="193"/>
      <c r="F161" s="193"/>
      <c r="G161" s="193"/>
      <c r="H161" s="193"/>
      <c r="I161" s="194"/>
      <c r="J161" s="16"/>
      <c r="K161" s="45"/>
      <c r="L161" s="16"/>
      <c r="M161" s="16"/>
      <c r="N161" s="16"/>
      <c r="O161" s="16"/>
      <c r="P161" s="16"/>
      <c r="Q161" s="2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 s="27" customFormat="1" ht="19.5" customHeight="1">
      <c r="A162" s="192" t="str">
        <f>+A92</f>
        <v>องค์การอุตสาหกรรมป่าไม้เขตอุบลราชธานี</v>
      </c>
      <c r="B162" s="193"/>
      <c r="C162" s="193"/>
      <c r="D162" s="193"/>
      <c r="E162" s="193"/>
      <c r="F162" s="193"/>
      <c r="G162" s="193"/>
      <c r="H162" s="193"/>
      <c r="I162" s="194"/>
      <c r="J162" s="16"/>
      <c r="K162" s="45"/>
      <c r="L162" s="16"/>
      <c r="M162" s="16"/>
      <c r="N162" s="16"/>
      <c r="O162" s="16"/>
      <c r="P162" s="16"/>
      <c r="Q162" s="24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1:29" s="27" customFormat="1" ht="19.5" customHeight="1">
      <c r="A163" s="195" t="str">
        <f>+A93</f>
        <v>วันที่ 31 พฤษภาคม 2561</v>
      </c>
      <c r="B163" s="196"/>
      <c r="C163" s="196"/>
      <c r="D163" s="196"/>
      <c r="E163" s="196"/>
      <c r="F163" s="196"/>
      <c r="G163" s="196"/>
      <c r="H163" s="196"/>
      <c r="I163" s="197" t="s">
        <v>151</v>
      </c>
      <c r="J163" s="16"/>
      <c r="K163" s="45"/>
      <c r="L163" s="16"/>
      <c r="M163" s="16"/>
      <c r="N163" s="16"/>
      <c r="O163" s="16"/>
      <c r="P163" s="16"/>
      <c r="Q163" s="24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1:9" ht="71.25" customHeight="1">
      <c r="A164" s="3" t="s">
        <v>149</v>
      </c>
      <c r="B164" s="3" t="s">
        <v>146</v>
      </c>
      <c r="C164" s="3" t="s">
        <v>147</v>
      </c>
      <c r="D164" s="3" t="s">
        <v>148</v>
      </c>
      <c r="E164" s="3" t="s">
        <v>150</v>
      </c>
      <c r="F164" s="3" t="s">
        <v>152</v>
      </c>
      <c r="G164" s="3" t="s">
        <v>153</v>
      </c>
      <c r="H164" s="3" t="s">
        <v>154</v>
      </c>
      <c r="I164" s="3" t="s">
        <v>156</v>
      </c>
    </row>
    <row r="165" spans="1:29" s="27" customFormat="1" ht="19.5" customHeight="1">
      <c r="A165" s="177" t="s">
        <v>22</v>
      </c>
      <c r="B165" s="178"/>
      <c r="C165" s="54">
        <f>+C159</f>
        <v>21568</v>
      </c>
      <c r="D165" s="54"/>
      <c r="E165" s="53"/>
      <c r="F165" s="52"/>
      <c r="G165" s="53"/>
      <c r="H165" s="52"/>
      <c r="I165" s="53"/>
      <c r="J165" s="16"/>
      <c r="K165" s="45"/>
      <c r="L165" s="16"/>
      <c r="M165" s="16"/>
      <c r="N165" s="16"/>
      <c r="O165" s="16"/>
      <c r="P165" s="16"/>
      <c r="Q165" s="24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s="27" customFormat="1" ht="19.5" customHeight="1">
      <c r="A166" s="15"/>
      <c r="B166" s="73" t="s">
        <v>754</v>
      </c>
      <c r="C166" s="22">
        <v>500</v>
      </c>
      <c r="D166" s="22">
        <v>500</v>
      </c>
      <c r="E166" s="12" t="s">
        <v>155</v>
      </c>
      <c r="F166" s="11" t="s">
        <v>760</v>
      </c>
      <c r="G166" s="12" t="s">
        <v>761</v>
      </c>
      <c r="H166" s="11" t="s">
        <v>161</v>
      </c>
      <c r="I166" s="11" t="s">
        <v>686</v>
      </c>
      <c r="J166" s="16"/>
      <c r="K166" s="45"/>
      <c r="L166" s="16"/>
      <c r="M166" s="16"/>
      <c r="N166" s="16"/>
      <c r="O166" s="16"/>
      <c r="P166" s="16"/>
      <c r="Q166" s="24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s="27" customFormat="1" ht="19.5" customHeight="1">
      <c r="A167" s="11"/>
      <c r="B167" s="73" t="s">
        <v>754</v>
      </c>
      <c r="C167" s="22">
        <v>150</v>
      </c>
      <c r="D167" s="22">
        <v>150</v>
      </c>
      <c r="E167" s="12" t="s">
        <v>155</v>
      </c>
      <c r="F167" s="11" t="s">
        <v>763</v>
      </c>
      <c r="G167" s="12" t="s">
        <v>762</v>
      </c>
      <c r="H167" s="11" t="s">
        <v>161</v>
      </c>
      <c r="I167" s="11" t="s">
        <v>579</v>
      </c>
      <c r="J167" s="16"/>
      <c r="K167" s="45"/>
      <c r="L167" s="16"/>
      <c r="M167" s="16"/>
      <c r="N167" s="16"/>
      <c r="O167" s="16"/>
      <c r="P167" s="16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s="27" customFormat="1" ht="19.5" customHeight="1">
      <c r="A168" s="15"/>
      <c r="B168" s="13" t="s">
        <v>754</v>
      </c>
      <c r="C168" s="14">
        <v>180</v>
      </c>
      <c r="D168" s="14">
        <v>180</v>
      </c>
      <c r="E168" s="15" t="s">
        <v>155</v>
      </c>
      <c r="F168" s="68" t="s">
        <v>765</v>
      </c>
      <c r="G168" s="68" t="s">
        <v>764</v>
      </c>
      <c r="H168" s="15" t="s">
        <v>161</v>
      </c>
      <c r="I168" s="15" t="s">
        <v>580</v>
      </c>
      <c r="J168" s="16"/>
      <c r="K168" s="45"/>
      <c r="L168" s="16"/>
      <c r="M168" s="16"/>
      <c r="N168" s="16"/>
      <c r="O168" s="16"/>
      <c r="P168" s="16"/>
      <c r="Q168" s="24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s="27" customFormat="1" ht="19.5" customHeight="1">
      <c r="A169" s="15"/>
      <c r="B169" s="13" t="s">
        <v>754</v>
      </c>
      <c r="C169" s="14">
        <v>200</v>
      </c>
      <c r="D169" s="14">
        <v>200</v>
      </c>
      <c r="E169" s="15" t="s">
        <v>155</v>
      </c>
      <c r="F169" s="68" t="s">
        <v>767</v>
      </c>
      <c r="G169" s="68" t="s">
        <v>766</v>
      </c>
      <c r="H169" s="15" t="s">
        <v>161</v>
      </c>
      <c r="I169" s="15" t="s">
        <v>619</v>
      </c>
      <c r="J169" s="16"/>
      <c r="K169" s="45"/>
      <c r="L169" s="16"/>
      <c r="M169" s="16"/>
      <c r="N169" s="16"/>
      <c r="O169" s="16"/>
      <c r="P169" s="16"/>
      <c r="Q169" s="24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s="27" customFormat="1" ht="19.5" customHeight="1">
      <c r="A170" s="15"/>
      <c r="B170" s="13" t="s">
        <v>754</v>
      </c>
      <c r="C170" s="14">
        <v>150</v>
      </c>
      <c r="D170" s="14">
        <v>150</v>
      </c>
      <c r="E170" s="15" t="s">
        <v>155</v>
      </c>
      <c r="F170" s="68" t="s">
        <v>763</v>
      </c>
      <c r="G170" s="68" t="s">
        <v>762</v>
      </c>
      <c r="H170" s="15" t="s">
        <v>161</v>
      </c>
      <c r="I170" s="15" t="s">
        <v>732</v>
      </c>
      <c r="J170" s="16"/>
      <c r="K170" s="45"/>
      <c r="L170" s="16"/>
      <c r="M170" s="16"/>
      <c r="N170" s="16"/>
      <c r="O170" s="16"/>
      <c r="P170" s="16"/>
      <c r="Q170" s="24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s="27" customFormat="1" ht="19.5" customHeight="1">
      <c r="A171" s="15"/>
      <c r="B171" s="13" t="s">
        <v>754</v>
      </c>
      <c r="C171" s="14">
        <v>150</v>
      </c>
      <c r="D171" s="14">
        <v>150</v>
      </c>
      <c r="E171" s="15" t="s">
        <v>155</v>
      </c>
      <c r="F171" s="68" t="s">
        <v>763</v>
      </c>
      <c r="G171" s="68" t="s">
        <v>762</v>
      </c>
      <c r="H171" s="15" t="s">
        <v>161</v>
      </c>
      <c r="I171" s="15" t="s">
        <v>649</v>
      </c>
      <c r="J171" s="16"/>
      <c r="K171" s="45"/>
      <c r="L171" s="16"/>
      <c r="M171" s="16"/>
      <c r="N171" s="16"/>
      <c r="O171" s="16"/>
      <c r="P171" s="16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s="27" customFormat="1" ht="19.5" customHeight="1">
      <c r="A172" s="15"/>
      <c r="B172" s="13" t="s">
        <v>754</v>
      </c>
      <c r="C172" s="14">
        <v>1770</v>
      </c>
      <c r="D172" s="14">
        <v>1770</v>
      </c>
      <c r="E172" s="15" t="s">
        <v>155</v>
      </c>
      <c r="F172" s="68" t="s">
        <v>768</v>
      </c>
      <c r="G172" s="68" t="s">
        <v>769</v>
      </c>
      <c r="H172" s="15" t="s">
        <v>161</v>
      </c>
      <c r="I172" s="15" t="s">
        <v>635</v>
      </c>
      <c r="J172" s="16"/>
      <c r="K172" s="45"/>
      <c r="L172" s="16"/>
      <c r="M172" s="16"/>
      <c r="N172" s="16"/>
      <c r="O172" s="16"/>
      <c r="P172" s="16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27" customFormat="1" ht="19.5" customHeight="1" thickBot="1">
      <c r="A173" s="15"/>
      <c r="B173" s="13"/>
      <c r="C173" s="21">
        <f>SUM(C165:C172)</f>
        <v>24668</v>
      </c>
      <c r="D173" s="14"/>
      <c r="E173" s="13"/>
      <c r="F173" s="15"/>
      <c r="G173" s="13"/>
      <c r="H173" s="15"/>
      <c r="I173" s="13"/>
      <c r="J173" s="16"/>
      <c r="K173" s="45"/>
      <c r="L173" s="16"/>
      <c r="M173" s="16"/>
      <c r="N173" s="16"/>
      <c r="O173" s="16"/>
      <c r="P173" s="16"/>
      <c r="Q173" s="24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s="27" customFormat="1" ht="19.5" customHeight="1" thickTop="1">
      <c r="A174" s="32"/>
      <c r="B174" s="34"/>
      <c r="C174" s="63"/>
      <c r="D174" s="26"/>
      <c r="E174" s="34"/>
      <c r="F174" s="32"/>
      <c r="G174" s="34"/>
      <c r="H174" s="34"/>
      <c r="I174" s="34"/>
      <c r="J174" s="16"/>
      <c r="K174" s="45"/>
      <c r="L174" s="16"/>
      <c r="M174" s="16"/>
      <c r="N174" s="16"/>
      <c r="O174" s="16"/>
      <c r="P174" s="16"/>
      <c r="Q174" s="24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s="27" customFormat="1" ht="19.5" customHeight="1" thickBot="1">
      <c r="A175" s="35"/>
      <c r="B175" s="36"/>
      <c r="C175" s="62">
        <f>+C25+C49+C67+C86+C121+C139+C173</f>
        <v>157024</v>
      </c>
      <c r="D175" s="21"/>
      <c r="E175" s="37"/>
      <c r="F175" s="35"/>
      <c r="G175" s="37"/>
      <c r="H175" s="37"/>
      <c r="I175" s="37"/>
      <c r="J175" s="16"/>
      <c r="K175" s="45"/>
      <c r="L175" s="16"/>
      <c r="M175" s="16"/>
      <c r="N175" s="16"/>
      <c r="O175" s="16"/>
      <c r="P175" s="16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s="27" customFormat="1" ht="19.5" customHeight="1" thickTop="1">
      <c r="A176" s="38"/>
      <c r="B176" s="39"/>
      <c r="C176" s="39"/>
      <c r="D176" s="40"/>
      <c r="E176" s="40"/>
      <c r="F176" s="38"/>
      <c r="G176" s="40"/>
      <c r="H176" s="40"/>
      <c r="I176" s="40"/>
      <c r="J176" s="16"/>
      <c r="K176" s="45"/>
      <c r="L176" s="16"/>
      <c r="M176" s="16"/>
      <c r="N176" s="16"/>
      <c r="O176" s="16"/>
      <c r="P176" s="16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</sheetData>
  <sheetProtection/>
  <mergeCells count="18">
    <mergeCell ref="A165:B165"/>
    <mergeCell ref="A161:I161"/>
    <mergeCell ref="A162:I162"/>
    <mergeCell ref="A163:I163"/>
    <mergeCell ref="A2:H2"/>
    <mergeCell ref="A3:H3"/>
    <mergeCell ref="A4:H4"/>
    <mergeCell ref="B6:I6"/>
    <mergeCell ref="B27:I27"/>
    <mergeCell ref="B51:I51"/>
    <mergeCell ref="B123:I123"/>
    <mergeCell ref="B141:I141"/>
    <mergeCell ref="B69:I69"/>
    <mergeCell ref="A91:H91"/>
    <mergeCell ref="A92:H92"/>
    <mergeCell ref="A93:H93"/>
    <mergeCell ref="A95:B95"/>
    <mergeCell ref="B96:I96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80"/>
  <sheetViews>
    <sheetView view="pageBreakPreview" zoomScale="90" zoomScaleNormal="70" zoomScaleSheetLayoutView="90" zoomScalePageLayoutView="0" workbookViewId="0" topLeftCell="A68">
      <selection activeCell="A179" sqref="A1:I179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2285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33</v>
      </c>
      <c r="C7" s="14">
        <v>1750</v>
      </c>
      <c r="D7" s="22">
        <f aca="true" t="shared" si="0" ref="D7:D17">+C7</f>
        <v>1750</v>
      </c>
      <c r="E7" s="15" t="s">
        <v>155</v>
      </c>
      <c r="F7" s="68" t="s">
        <v>2084</v>
      </c>
      <c r="G7" s="68" t="str">
        <f aca="true" t="shared" si="1" ref="G7:G15">+F7</f>
        <v>ร้านป้ากานดา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7200</v>
      </c>
      <c r="D8" s="22">
        <f t="shared" si="0"/>
        <v>7200</v>
      </c>
      <c r="E8" s="15" t="s">
        <v>155</v>
      </c>
      <c r="F8" s="68" t="s">
        <v>2160</v>
      </c>
      <c r="G8" s="68" t="str">
        <f t="shared" si="1"/>
        <v>ร้านทองจันทร์เพิ่มพูนทรัพย์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42</v>
      </c>
      <c r="C9" s="14">
        <v>120</v>
      </c>
      <c r="D9" s="22">
        <f t="shared" si="0"/>
        <v>120</v>
      </c>
      <c r="E9" s="15" t="s">
        <v>155</v>
      </c>
      <c r="F9" s="68" t="s">
        <v>2264</v>
      </c>
      <c r="G9" s="68" t="str">
        <f t="shared" si="1"/>
        <v>ร้านวัฒนาภัณฑ์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2400</v>
      </c>
      <c r="D10" s="22">
        <f t="shared" si="0"/>
        <v>2400</v>
      </c>
      <c r="E10" s="15" t="s">
        <v>155</v>
      </c>
      <c r="F10" s="68" t="s">
        <v>2160</v>
      </c>
      <c r="G10" s="68" t="str">
        <f t="shared" si="1"/>
        <v>ร้านทองจันทร์เพิ่มพูนทรัพย์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2015</v>
      </c>
      <c r="C11" s="14">
        <v>2690</v>
      </c>
      <c r="D11" s="22">
        <f t="shared" si="0"/>
        <v>2690</v>
      </c>
      <c r="E11" s="15" t="s">
        <v>155</v>
      </c>
      <c r="F11" s="68" t="s">
        <v>2311</v>
      </c>
      <c r="G11" s="68" t="str">
        <f t="shared" si="1"/>
        <v>หจก.รังสิต คอมพิวเตอร์แอนด์เทคโนโลยี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42</v>
      </c>
      <c r="C12" s="14">
        <v>360</v>
      </c>
      <c r="D12" s="22">
        <f t="shared" si="0"/>
        <v>360</v>
      </c>
      <c r="E12" s="15" t="s">
        <v>155</v>
      </c>
      <c r="F12" s="68" t="s">
        <v>2264</v>
      </c>
      <c r="G12" s="68" t="str">
        <f t="shared" si="1"/>
        <v>ร้านวัฒนาภัณฑ์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42</v>
      </c>
      <c r="C13" s="14">
        <v>120</v>
      </c>
      <c r="D13" s="22">
        <f t="shared" si="0"/>
        <v>120</v>
      </c>
      <c r="E13" s="15" t="s">
        <v>155</v>
      </c>
      <c r="F13" s="68" t="s">
        <v>2264</v>
      </c>
      <c r="G13" s="68" t="str">
        <f t="shared" si="1"/>
        <v>ร้านวัฒนาภัณฑ์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33</v>
      </c>
      <c r="C14" s="14">
        <v>4800</v>
      </c>
      <c r="D14" s="22">
        <f t="shared" si="0"/>
        <v>4800</v>
      </c>
      <c r="E14" s="15" t="s">
        <v>155</v>
      </c>
      <c r="F14" s="68" t="s">
        <v>2160</v>
      </c>
      <c r="G14" s="68" t="str">
        <f t="shared" si="1"/>
        <v>ร้านทองจันทร์เพิ่มพูนทรัพย์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33</v>
      </c>
      <c r="C15" s="88">
        <v>4800</v>
      </c>
      <c r="D15" s="22">
        <f t="shared" si="0"/>
        <v>4800</v>
      </c>
      <c r="E15" s="89" t="s">
        <v>155</v>
      </c>
      <c r="F15" s="68" t="s">
        <v>2160</v>
      </c>
      <c r="G15" s="68" t="str">
        <f t="shared" si="1"/>
        <v>ร้านทองจันทร์เพิ่มพูนทรัพย์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33</v>
      </c>
      <c r="C16" s="162">
        <v>2400</v>
      </c>
      <c r="D16" s="22">
        <f t="shared" si="0"/>
        <v>2400</v>
      </c>
      <c r="E16" s="89" t="str">
        <f aca="true" t="shared" si="2" ref="E16:E24">+E15</f>
        <v>วิธีเฉพาะเจาะจง</v>
      </c>
      <c r="F16" s="68" t="s">
        <v>2160</v>
      </c>
      <c r="G16" s="68" t="str">
        <f>+F16</f>
        <v>ร้านทองจันทร์เพิ่มพูนทรัพย์</v>
      </c>
      <c r="H16" s="15" t="s">
        <v>161</v>
      </c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2015</v>
      </c>
      <c r="C17" s="162">
        <v>1780</v>
      </c>
      <c r="D17" s="22">
        <f t="shared" si="0"/>
        <v>1780</v>
      </c>
      <c r="E17" s="89" t="str">
        <f t="shared" si="2"/>
        <v>วิธีเฉพาะเจาะจง</v>
      </c>
      <c r="F17" s="68" t="s">
        <v>2311</v>
      </c>
      <c r="G17" s="68" t="str">
        <f>+F17</f>
        <v>หจก.รังสิต คอมพิวเตอร์แอนด์เทคโนโลยี</v>
      </c>
      <c r="H17" s="15" t="s">
        <v>161</v>
      </c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33</v>
      </c>
      <c r="C18" s="162">
        <v>2400</v>
      </c>
      <c r="D18" s="22">
        <v>2400</v>
      </c>
      <c r="E18" s="89" t="str">
        <f t="shared" si="2"/>
        <v>วิธีเฉพาะเจาะจง</v>
      </c>
      <c r="F18" s="68" t="s">
        <v>2160</v>
      </c>
      <c r="G18" s="68" t="str">
        <f>+F18</f>
        <v>ร้านทองจันทร์เพิ่มพูนทรัพย์</v>
      </c>
      <c r="H18" s="15" t="s">
        <v>161</v>
      </c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62"/>
      <c r="D19" s="22">
        <f>+D20</f>
        <v>0</v>
      </c>
      <c r="E19" s="89" t="str">
        <f t="shared" si="2"/>
        <v>วิธีเฉพาะเจาะจง</v>
      </c>
      <c r="F19" s="68"/>
      <c r="G19" s="68">
        <f>+F19</f>
        <v>0</v>
      </c>
      <c r="H19" s="15" t="s">
        <v>161</v>
      </c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62"/>
      <c r="D20" s="22">
        <f>+D21</f>
        <v>0</v>
      </c>
      <c r="E20" s="89" t="str">
        <f t="shared" si="2"/>
        <v>วิธีเฉพาะเจาะจง</v>
      </c>
      <c r="F20" s="68"/>
      <c r="G20" s="68">
        <f>+G19</f>
        <v>0</v>
      </c>
      <c r="H20" s="15" t="s">
        <v>161</v>
      </c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62"/>
      <c r="D21" s="22">
        <f>+D22</f>
        <v>0</v>
      </c>
      <c r="E21" s="89" t="str">
        <f t="shared" si="2"/>
        <v>วิธีเฉพาะเจาะจง</v>
      </c>
      <c r="F21" s="68"/>
      <c r="G21" s="68">
        <f>+F21</f>
        <v>0</v>
      </c>
      <c r="H21" s="15" t="s">
        <v>161</v>
      </c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62"/>
      <c r="D22" s="22"/>
      <c r="E22" s="89" t="str">
        <f t="shared" si="2"/>
        <v>วิธีเฉพาะเจาะจง</v>
      </c>
      <c r="F22" s="68"/>
      <c r="G22" s="68"/>
      <c r="H22" s="15" t="s">
        <v>161</v>
      </c>
      <c r="I22" s="90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62"/>
      <c r="D23" s="22"/>
      <c r="E23" s="89" t="str">
        <f t="shared" si="2"/>
        <v>วิธีเฉพาะเจาะจง</v>
      </c>
      <c r="F23" s="68"/>
      <c r="G23" s="68"/>
      <c r="H23" s="15" t="s">
        <v>161</v>
      </c>
      <c r="I23" s="90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62"/>
      <c r="D24" s="22"/>
      <c r="E24" s="89" t="str">
        <f t="shared" si="2"/>
        <v>วิธีเฉพาะเจาะจง</v>
      </c>
      <c r="F24" s="68"/>
      <c r="G24" s="68"/>
      <c r="H24" s="15" t="s">
        <v>161</v>
      </c>
      <c r="I24" s="90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SUM(C7:C21)</f>
        <v>30820</v>
      </c>
      <c r="D25" s="22"/>
      <c r="E25" s="13"/>
      <c r="F25" s="15"/>
      <c r="G25" s="13"/>
      <c r="H25" s="15"/>
      <c r="I25" s="13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2259</v>
      </c>
      <c r="C28" s="14">
        <v>800</v>
      </c>
      <c r="D28" s="14">
        <f>+C28</f>
        <v>800</v>
      </c>
      <c r="E28" s="15" t="s">
        <v>155</v>
      </c>
      <c r="F28" s="68" t="s">
        <v>2290</v>
      </c>
      <c r="G28" s="68" t="str">
        <f aca="true" t="shared" si="3" ref="G28:G34">+F28</f>
        <v>ร้านไวนิลอินเตอร์ไพร์</v>
      </c>
      <c r="H28" s="15" t="s">
        <v>161</v>
      </c>
      <c r="I28" s="67"/>
      <c r="J28" s="92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2259</v>
      </c>
      <c r="C29" s="14">
        <v>600</v>
      </c>
      <c r="D29" s="14">
        <f>+C29</f>
        <v>600</v>
      </c>
      <c r="E29" s="15" t="s">
        <v>155</v>
      </c>
      <c r="F29" s="68" t="s">
        <v>2290</v>
      </c>
      <c r="G29" s="68" t="str">
        <f t="shared" si="3"/>
        <v>ร้านไวนิลอินเตอร์ไพร์</v>
      </c>
      <c r="H29" s="15" t="s">
        <v>161</v>
      </c>
      <c r="I29" s="67"/>
      <c r="J29" s="92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29</v>
      </c>
      <c r="C30" s="14">
        <v>1020</v>
      </c>
      <c r="D30" s="14">
        <v>1020</v>
      </c>
      <c r="E30" s="15" t="s">
        <v>155</v>
      </c>
      <c r="F30" s="68" t="s">
        <v>1932</v>
      </c>
      <c r="G30" s="68" t="str">
        <f t="shared" si="3"/>
        <v>ร้านเสรีวิทยาภัณฑ์</v>
      </c>
      <c r="H30" s="15" t="s">
        <v>161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2121</v>
      </c>
      <c r="C31" s="14">
        <v>1650</v>
      </c>
      <c r="D31" s="14">
        <v>1650</v>
      </c>
      <c r="E31" s="15" t="s">
        <v>155</v>
      </c>
      <c r="F31" s="68" t="s">
        <v>2291</v>
      </c>
      <c r="G31" s="68" t="str">
        <f t="shared" si="3"/>
        <v>ร้านที.เอส.มอเตอร์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2121</v>
      </c>
      <c r="C32" s="14">
        <v>1350</v>
      </c>
      <c r="D32" s="14">
        <v>1350</v>
      </c>
      <c r="E32" s="15" t="s">
        <v>155</v>
      </c>
      <c r="F32" s="68" t="s">
        <v>2292</v>
      </c>
      <c r="G32" s="68" t="str">
        <f t="shared" si="3"/>
        <v>อู่ขุมทรัพย์เธอร์วิส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2121</v>
      </c>
      <c r="C33" s="20">
        <v>1200</v>
      </c>
      <c r="D33" s="14">
        <v>1200</v>
      </c>
      <c r="E33" s="15" t="str">
        <f aca="true" t="shared" si="4" ref="E33:E38">+E32</f>
        <v>วิธีเฉพาะเจาะจง</v>
      </c>
      <c r="F33" s="68" t="s">
        <v>2293</v>
      </c>
      <c r="G33" s="68" t="str">
        <f t="shared" si="3"/>
        <v>อู่พางเจริญยนต์</v>
      </c>
      <c r="H33" s="15" t="str">
        <f aca="true" t="shared" si="5" ref="H33:H38">+H32</f>
        <v>ราคาและคุณภาพสินค้า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2259</v>
      </c>
      <c r="C34" s="20">
        <v>160</v>
      </c>
      <c r="D34" s="14">
        <v>160</v>
      </c>
      <c r="E34" s="15" t="str">
        <f t="shared" si="4"/>
        <v>วิธีเฉพาะเจาะจง</v>
      </c>
      <c r="F34" s="68" t="s">
        <v>2290</v>
      </c>
      <c r="G34" s="68" t="str">
        <f t="shared" si="3"/>
        <v>ร้านไวนิลอินเตอร์ไพร์</v>
      </c>
      <c r="H34" s="15" t="str">
        <f t="shared" si="5"/>
        <v>ราคาและคุณภาพสินค้า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2302</v>
      </c>
      <c r="C35" s="20">
        <v>296.07</v>
      </c>
      <c r="D35" s="14">
        <f>+C35</f>
        <v>296.07</v>
      </c>
      <c r="E35" s="15" t="str">
        <f t="shared" si="4"/>
        <v>วิธีเฉพาะเจาะจง</v>
      </c>
      <c r="F35" s="68" t="s">
        <v>2294</v>
      </c>
      <c r="G35" s="68" t="str">
        <f>+F35</f>
        <v>หจก.กันเองวัสดุก่อสร้าง</v>
      </c>
      <c r="H35" s="15" t="str">
        <f t="shared" si="5"/>
        <v>ราคาและคุณภาพสินค้า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42</v>
      </c>
      <c r="C36" s="20">
        <v>830</v>
      </c>
      <c r="D36" s="14">
        <f>+C36</f>
        <v>830</v>
      </c>
      <c r="E36" s="15" t="str">
        <f t="shared" si="4"/>
        <v>วิธีเฉพาะเจาะจง</v>
      </c>
      <c r="F36" s="68" t="s">
        <v>1932</v>
      </c>
      <c r="G36" s="68" t="str">
        <f>+F36</f>
        <v>ร้านเสรีวิทยาภัณฑ์</v>
      </c>
      <c r="H36" s="15" t="str">
        <f t="shared" si="5"/>
        <v>ราคาและคุณภาพสินค้า</v>
      </c>
      <c r="I36" s="67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20">
        <v>0</v>
      </c>
      <c r="D37" s="14">
        <f>+C37</f>
        <v>0</v>
      </c>
      <c r="E37" s="15" t="str">
        <f t="shared" si="4"/>
        <v>วิธีเฉพาะเจาะจง</v>
      </c>
      <c r="F37" s="68"/>
      <c r="G37" s="68"/>
      <c r="H37" s="15" t="str">
        <f t="shared" si="5"/>
        <v>ราคาและคุณภาพสินค้า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20"/>
      <c r="D38" s="14"/>
      <c r="E38" s="15" t="str">
        <f t="shared" si="4"/>
        <v>วิธีเฉพาะเจาะจง</v>
      </c>
      <c r="F38" s="68"/>
      <c r="G38" s="68"/>
      <c r="H38" s="15" t="str">
        <f t="shared" si="5"/>
        <v>ราคาและคุณภาพสินค้า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 thickBot="1">
      <c r="A39" s="15"/>
      <c r="B39" s="17"/>
      <c r="C39" s="62">
        <f>SUM(C28:C37)</f>
        <v>7906.07</v>
      </c>
      <c r="D39" s="14"/>
      <c r="E39" s="13"/>
      <c r="F39" s="15"/>
      <c r="G39" s="13"/>
      <c r="H39" s="15"/>
      <c r="I39" s="13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3" customFormat="1" ht="19.5" customHeight="1" thickTop="1">
      <c r="A40" s="15"/>
      <c r="B40" s="17"/>
      <c r="C40" s="58"/>
      <c r="D40" s="14"/>
      <c r="E40" s="13"/>
      <c r="F40" s="15"/>
      <c r="G40" s="13"/>
      <c r="H40" s="15"/>
      <c r="I40" s="13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76">
        <v>3</v>
      </c>
      <c r="B41" s="169" t="s">
        <v>19</v>
      </c>
      <c r="C41" s="170"/>
      <c r="D41" s="170"/>
      <c r="E41" s="170"/>
      <c r="F41" s="170"/>
      <c r="G41" s="170"/>
      <c r="H41" s="170"/>
      <c r="I41" s="171"/>
      <c r="J41" s="92"/>
      <c r="K41" s="51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2121</v>
      </c>
      <c r="C42" s="14">
        <v>3650</v>
      </c>
      <c r="D42" s="14">
        <f aca="true" t="shared" si="6" ref="D42:D56">+C42</f>
        <v>3650</v>
      </c>
      <c r="E42" s="15" t="s">
        <v>155</v>
      </c>
      <c r="F42" s="71" t="s">
        <v>2296</v>
      </c>
      <c r="G42" s="71" t="str">
        <f>+F42</f>
        <v>สุรศักดิ์การยาง</v>
      </c>
      <c r="H42" s="15" t="s">
        <v>161</v>
      </c>
      <c r="I42" s="67"/>
      <c r="J42" s="92">
        <v>15450.13</v>
      </c>
      <c r="K42" s="45">
        <v>5950</v>
      </c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">
        <v>2121</v>
      </c>
      <c r="C43" s="14">
        <v>150</v>
      </c>
      <c r="D43" s="14">
        <f t="shared" si="6"/>
        <v>150</v>
      </c>
      <c r="E43" s="15" t="s">
        <v>155</v>
      </c>
      <c r="F43" s="71" t="s">
        <v>2297</v>
      </c>
      <c r="G43" s="71" t="str">
        <f>+F43</f>
        <v>ป.เปี๊ยก(เซอร์วิส)</v>
      </c>
      <c r="H43" s="15" t="s">
        <v>161</v>
      </c>
      <c r="I43" s="67"/>
      <c r="J43" s="92">
        <v>4500</v>
      </c>
      <c r="K43" s="45">
        <v>9376</v>
      </c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9.5" customHeight="1">
      <c r="A44" s="15"/>
      <c r="B44" s="13" t="s">
        <v>94</v>
      </c>
      <c r="C44" s="26">
        <v>300</v>
      </c>
      <c r="D44" s="14">
        <f t="shared" si="6"/>
        <v>300</v>
      </c>
      <c r="E44" s="15" t="s">
        <v>155</v>
      </c>
      <c r="F44" s="71" t="s">
        <v>1968</v>
      </c>
      <c r="G44" s="71" t="str">
        <f>+F44</f>
        <v>ร้านภารดี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9.5" customHeight="1">
      <c r="A45" s="15"/>
      <c r="B45" s="13" t="s">
        <v>42</v>
      </c>
      <c r="C45" s="14">
        <v>1690</v>
      </c>
      <c r="D45" s="14">
        <f t="shared" si="6"/>
        <v>1690</v>
      </c>
      <c r="E45" s="15" t="s">
        <v>155</v>
      </c>
      <c r="F45" s="71" t="s">
        <v>1974</v>
      </c>
      <c r="G45" s="68" t="str">
        <f aca="true" t="shared" si="7" ref="G45:G52">+F45</f>
        <v>ซันไซน์ คอมพิวเตอร์เซ็นเตอร์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9.5" customHeight="1">
      <c r="A46" s="15"/>
      <c r="B46" s="13" t="s">
        <v>2015</v>
      </c>
      <c r="C46" s="14">
        <v>200</v>
      </c>
      <c r="D46" s="14">
        <f t="shared" si="6"/>
        <v>200</v>
      </c>
      <c r="E46" s="15" t="s">
        <v>155</v>
      </c>
      <c r="F46" s="68" t="s">
        <v>1974</v>
      </c>
      <c r="G46" s="68" t="str">
        <f t="shared" si="7"/>
        <v>ซันไซน์ คอมพิวเตอร์เซ็นเตอร์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17" s="19" customFormat="1" ht="18.75" customHeight="1">
      <c r="A47" s="15"/>
      <c r="B47" s="13" t="s">
        <v>42</v>
      </c>
      <c r="C47" s="14">
        <v>225</v>
      </c>
      <c r="D47" s="14">
        <f t="shared" si="6"/>
        <v>225</v>
      </c>
      <c r="E47" s="15" t="s">
        <v>155</v>
      </c>
      <c r="F47" s="68" t="s">
        <v>2165</v>
      </c>
      <c r="G47" s="68" t="str">
        <f t="shared" si="7"/>
        <v>ร้านทรายพาณิชย์</v>
      </c>
      <c r="H47" s="15" t="s">
        <v>161</v>
      </c>
      <c r="I47" s="67"/>
      <c r="J47" s="92"/>
      <c r="K47" s="45"/>
      <c r="L47" s="16"/>
      <c r="M47" s="16"/>
      <c r="N47" s="16"/>
      <c r="O47" s="16"/>
      <c r="P47" s="16"/>
      <c r="Q47" s="16"/>
    </row>
    <row r="48" spans="1:17" s="19" customFormat="1" ht="19.5" customHeight="1">
      <c r="A48" s="15"/>
      <c r="B48" s="13" t="s">
        <v>2121</v>
      </c>
      <c r="C48" s="14">
        <v>6630</v>
      </c>
      <c r="D48" s="14">
        <f t="shared" si="6"/>
        <v>6630</v>
      </c>
      <c r="E48" s="15" t="s">
        <v>155</v>
      </c>
      <c r="F48" s="71" t="s">
        <v>2298</v>
      </c>
      <c r="G48" s="68" t="str">
        <f t="shared" si="7"/>
        <v>อู่ช่างได๋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>
      <c r="A49" s="15"/>
      <c r="B49" s="13" t="s">
        <v>2299</v>
      </c>
      <c r="C49" s="14">
        <v>3190</v>
      </c>
      <c r="D49" s="14">
        <f t="shared" si="6"/>
        <v>3190</v>
      </c>
      <c r="E49" s="15" t="s">
        <v>155</v>
      </c>
      <c r="F49" s="71" t="s">
        <v>2046</v>
      </c>
      <c r="G49" s="68" t="str">
        <f t="shared" si="7"/>
        <v>น้ำยืนยางพารา สาขา 2 ช่องเม็ก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>
      <c r="A50" s="15"/>
      <c r="B50" s="13" t="s">
        <v>2015</v>
      </c>
      <c r="C50" s="14">
        <v>3250</v>
      </c>
      <c r="D50" s="14">
        <f t="shared" si="6"/>
        <v>3250</v>
      </c>
      <c r="E50" s="15" t="s">
        <v>155</v>
      </c>
      <c r="F50" s="68" t="s">
        <v>2046</v>
      </c>
      <c r="G50" s="68" t="str">
        <f t="shared" si="7"/>
        <v>น้ำยืนยางพารา สาขา 2 ช่องเม็ก</v>
      </c>
      <c r="H50" s="15" t="s">
        <v>161</v>
      </c>
      <c r="I50" s="67"/>
      <c r="J50" s="92">
        <v>12485.98</v>
      </c>
      <c r="K50" s="45"/>
      <c r="L50" s="16"/>
      <c r="M50" s="16"/>
      <c r="N50" s="16"/>
      <c r="O50" s="16"/>
      <c r="P50" s="16"/>
      <c r="Q50" s="16"/>
    </row>
    <row r="51" spans="1:17" s="19" customFormat="1" ht="19.5" customHeight="1">
      <c r="A51" s="15"/>
      <c r="B51" s="13" t="s">
        <v>29</v>
      </c>
      <c r="C51" s="14">
        <v>4370</v>
      </c>
      <c r="D51" s="14">
        <f t="shared" si="6"/>
        <v>4370</v>
      </c>
      <c r="E51" s="15" t="s">
        <v>155</v>
      </c>
      <c r="F51" s="68" t="s">
        <v>1974</v>
      </c>
      <c r="G51" s="68" t="str">
        <f t="shared" si="7"/>
        <v>ซันไซน์ คอมพิวเตอร์เซ็นเตอร์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>
      <c r="A52" s="15"/>
      <c r="B52" s="13" t="s">
        <v>29</v>
      </c>
      <c r="C52" s="14">
        <v>535</v>
      </c>
      <c r="D52" s="14">
        <f t="shared" si="6"/>
        <v>535</v>
      </c>
      <c r="E52" s="15" t="s">
        <v>155</v>
      </c>
      <c r="F52" s="68" t="s">
        <v>2219</v>
      </c>
      <c r="G52" s="68" t="str">
        <f t="shared" si="7"/>
        <v>ทรายพาณิชย์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>
      <c r="A53" s="15"/>
      <c r="B53" s="13" t="s">
        <v>42</v>
      </c>
      <c r="C53" s="20">
        <v>570</v>
      </c>
      <c r="D53" s="14">
        <f t="shared" si="6"/>
        <v>570</v>
      </c>
      <c r="E53" s="15" t="str">
        <f>+E52</f>
        <v>วิธีเฉพาะเจาะจง</v>
      </c>
      <c r="F53" s="68" t="s">
        <v>2219</v>
      </c>
      <c r="G53" s="68" t="str">
        <f>+F53</f>
        <v>ทรายพาณิชย์</v>
      </c>
      <c r="H53" s="15" t="s">
        <v>161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>
      <c r="A54" s="15"/>
      <c r="B54" s="13" t="s">
        <v>27</v>
      </c>
      <c r="C54" s="20">
        <v>1580</v>
      </c>
      <c r="D54" s="14">
        <f t="shared" si="6"/>
        <v>1580</v>
      </c>
      <c r="E54" s="15" t="str">
        <f>+E53</f>
        <v>วิธีเฉพาะเจาะจง</v>
      </c>
      <c r="F54" s="68" t="s">
        <v>2300</v>
      </c>
      <c r="G54" s="68" t="str">
        <f>+F54</f>
        <v>รพ.ร้านส.วัฒนาะไหล่</v>
      </c>
      <c r="H54" s="15" t="s">
        <v>161</v>
      </c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>
      <c r="A55" s="15"/>
      <c r="B55" s="13" t="s">
        <v>2121</v>
      </c>
      <c r="C55" s="20">
        <v>1110</v>
      </c>
      <c r="D55" s="14">
        <f t="shared" si="6"/>
        <v>1110</v>
      </c>
      <c r="E55" s="15" t="str">
        <f>+E54</f>
        <v>วิธีเฉพาะเจาะจง</v>
      </c>
      <c r="F55" s="68" t="s">
        <v>2301</v>
      </c>
      <c r="G55" s="68" t="s">
        <v>2301</v>
      </c>
      <c r="H55" s="15" t="s">
        <v>161</v>
      </c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>
      <c r="A56" s="15"/>
      <c r="B56" s="13" t="s">
        <v>27</v>
      </c>
      <c r="C56" s="20">
        <v>240</v>
      </c>
      <c r="D56" s="14">
        <f t="shared" si="6"/>
        <v>240</v>
      </c>
      <c r="E56" s="15" t="str">
        <f>+E55</f>
        <v>วิธีเฉพาะเจาะจง</v>
      </c>
      <c r="F56" s="68" t="s">
        <v>2046</v>
      </c>
      <c r="G56" s="68" t="s">
        <v>2046</v>
      </c>
      <c r="H56" s="15" t="str">
        <f>+H55</f>
        <v>ราคาและคุณภาพสินค้า</v>
      </c>
      <c r="I56" s="67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hidden="1">
      <c r="A57" s="15"/>
      <c r="B57" s="13"/>
      <c r="C57" s="20"/>
      <c r="D57" s="14"/>
      <c r="E57" s="15"/>
      <c r="F57" s="68"/>
      <c r="G57" s="68"/>
      <c r="H57" s="15"/>
      <c r="I57" s="67"/>
      <c r="J57" s="92"/>
      <c r="K57" s="45"/>
      <c r="L57" s="16"/>
      <c r="M57" s="16"/>
      <c r="N57" s="16"/>
      <c r="O57" s="16"/>
      <c r="P57" s="16"/>
      <c r="Q57" s="16"/>
    </row>
    <row r="58" spans="1:17" s="19" customFormat="1" ht="19.5" customHeight="1" hidden="1">
      <c r="A58" s="15"/>
      <c r="B58" s="13"/>
      <c r="C58" s="20"/>
      <c r="D58" s="14"/>
      <c r="E58" s="15"/>
      <c r="F58" s="68"/>
      <c r="G58" s="68"/>
      <c r="H58" s="15"/>
      <c r="I58" s="67"/>
      <c r="J58" s="92"/>
      <c r="K58" s="45"/>
      <c r="L58" s="16"/>
      <c r="M58" s="16"/>
      <c r="N58" s="16"/>
      <c r="O58" s="16"/>
      <c r="P58" s="16"/>
      <c r="Q58" s="16"/>
    </row>
    <row r="59" spans="1:17" s="19" customFormat="1" ht="19.5" customHeight="1" thickBot="1">
      <c r="A59" s="15"/>
      <c r="B59" s="17"/>
      <c r="C59" s="62">
        <f>SUM(C42:C56)</f>
        <v>27690</v>
      </c>
      <c r="D59" s="14"/>
      <c r="E59" s="13"/>
      <c r="F59" s="15"/>
      <c r="G59" s="13"/>
      <c r="H59" s="15"/>
      <c r="I59" s="13"/>
      <c r="J59" s="92"/>
      <c r="K59" s="45"/>
      <c r="L59" s="16"/>
      <c r="M59" s="16"/>
      <c r="N59" s="16"/>
      <c r="O59" s="16"/>
      <c r="P59" s="16"/>
      <c r="Q59" s="16"/>
    </row>
    <row r="60" spans="1:17" s="19" customFormat="1" ht="19.5" customHeight="1" thickTop="1">
      <c r="A60" s="15"/>
      <c r="B60" s="17"/>
      <c r="C60" s="58"/>
      <c r="D60" s="14"/>
      <c r="E60" s="13"/>
      <c r="F60" s="15"/>
      <c r="G60" s="13"/>
      <c r="H60" s="15"/>
      <c r="I60" s="13"/>
      <c r="J60" s="92"/>
      <c r="L60" s="16"/>
      <c r="M60" s="16"/>
      <c r="N60" s="16"/>
      <c r="O60" s="16"/>
      <c r="P60" s="16"/>
      <c r="Q60" s="16"/>
    </row>
    <row r="61" spans="1:29" s="18" customFormat="1" ht="19.5" customHeight="1">
      <c r="A61" s="28"/>
      <c r="B61" s="29"/>
      <c r="C61" s="10"/>
      <c r="D61" s="60"/>
      <c r="E61" s="30"/>
      <c r="F61" s="28"/>
      <c r="G61" s="30"/>
      <c r="H61" s="28"/>
      <c r="I61" s="30"/>
      <c r="J61" s="92"/>
      <c r="K61" s="45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>
      <c r="A62" s="28"/>
      <c r="B62" s="29"/>
      <c r="C62" s="60">
        <f>+C25+C39+C59</f>
        <v>66416.07</v>
      </c>
      <c r="D62" s="60"/>
      <c r="E62" s="30"/>
      <c r="F62" s="28"/>
      <c r="G62" s="30"/>
      <c r="H62" s="30"/>
      <c r="I62" s="30"/>
      <c r="J62" s="92"/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>
      <c r="A63" s="38"/>
      <c r="B63" s="39"/>
      <c r="C63" s="65"/>
      <c r="D63" s="41"/>
      <c r="E63" s="40"/>
      <c r="F63" s="38"/>
      <c r="G63" s="40"/>
      <c r="H63" s="40"/>
      <c r="I63" s="40"/>
      <c r="J63" s="92"/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ht="21.75" customHeight="1"/>
    <row r="65" spans="1:9" ht="24">
      <c r="A65" s="172" t="str">
        <f>+A2</f>
        <v>สรุปผลการดำเนินการจัดซื้อจัดจ้างในรอบเดือน</v>
      </c>
      <c r="B65" s="172"/>
      <c r="C65" s="172"/>
      <c r="D65" s="172"/>
      <c r="E65" s="172"/>
      <c r="F65" s="172"/>
      <c r="G65" s="172"/>
      <c r="H65" s="172"/>
      <c r="I65" s="72"/>
    </row>
    <row r="66" spans="1:9" ht="24">
      <c r="A66" s="172" t="s">
        <v>1</v>
      </c>
      <c r="B66" s="172"/>
      <c r="C66" s="172"/>
      <c r="D66" s="172"/>
      <c r="E66" s="172"/>
      <c r="F66" s="172"/>
      <c r="G66" s="172"/>
      <c r="H66" s="172"/>
      <c r="I66" s="72"/>
    </row>
    <row r="67" spans="1:9" ht="24">
      <c r="A67" s="173" t="str">
        <f>+A4</f>
        <v>วันที่ 31  ตุลาคม 2562</v>
      </c>
      <c r="B67" s="173"/>
      <c r="C67" s="173"/>
      <c r="D67" s="173"/>
      <c r="E67" s="173"/>
      <c r="F67" s="173"/>
      <c r="G67" s="173"/>
      <c r="H67" s="173"/>
      <c r="I67" s="55" t="str">
        <f>+I4</f>
        <v>แบบ สขร.1</v>
      </c>
    </row>
    <row r="68" spans="1:9" ht="71.25" customHeight="1">
      <c r="A68" s="3" t="s">
        <v>149</v>
      </c>
      <c r="B68" s="3" t="s">
        <v>146</v>
      </c>
      <c r="C68" s="3" t="s">
        <v>147</v>
      </c>
      <c r="D68" s="3" t="s">
        <v>148</v>
      </c>
      <c r="E68" s="3" t="s">
        <v>150</v>
      </c>
      <c r="F68" s="3" t="s">
        <v>152</v>
      </c>
      <c r="G68" s="3" t="s">
        <v>153</v>
      </c>
      <c r="H68" s="3" t="s">
        <v>154</v>
      </c>
      <c r="I68" s="3" t="s">
        <v>156</v>
      </c>
    </row>
    <row r="69" spans="1:29" s="18" customFormat="1" ht="19.5" customHeight="1">
      <c r="A69" s="177" t="s">
        <v>22</v>
      </c>
      <c r="B69" s="178"/>
      <c r="C69" s="66">
        <f>+C62</f>
        <v>66416.07</v>
      </c>
      <c r="D69" s="54"/>
      <c r="E69" s="53"/>
      <c r="F69" s="52"/>
      <c r="G69" s="53"/>
      <c r="H69" s="52"/>
      <c r="I69" s="53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76">
        <v>4</v>
      </c>
      <c r="B70" s="169" t="s">
        <v>20</v>
      </c>
      <c r="C70" s="170"/>
      <c r="D70" s="170"/>
      <c r="E70" s="170"/>
      <c r="F70" s="170"/>
      <c r="G70" s="170"/>
      <c r="H70" s="170"/>
      <c r="I70" s="171"/>
      <c r="J70" s="92"/>
      <c r="K70" s="51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2015</v>
      </c>
      <c r="C71" s="14">
        <v>1700</v>
      </c>
      <c r="D71" s="14">
        <f>+C71</f>
        <v>1700</v>
      </c>
      <c r="E71" s="15" t="s">
        <v>155</v>
      </c>
      <c r="F71" s="71" t="s">
        <v>2295</v>
      </c>
      <c r="G71" s="71" t="str">
        <f>+F71</f>
        <v>ร้านซันไซน์กรุ๊ป</v>
      </c>
      <c r="H71" s="15" t="s">
        <v>161</v>
      </c>
      <c r="I71" s="67"/>
      <c r="J71" s="92">
        <v>3145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">
        <v>29</v>
      </c>
      <c r="C72" s="14">
        <v>1280</v>
      </c>
      <c r="D72" s="14">
        <f>+C72</f>
        <v>1280</v>
      </c>
      <c r="E72" s="15" t="s">
        <v>155</v>
      </c>
      <c r="F72" s="71" t="s">
        <v>2295</v>
      </c>
      <c r="G72" s="71" t="str">
        <f>+F72</f>
        <v>ร้านซันไซน์กรุ๊ป</v>
      </c>
      <c r="H72" s="15" t="s">
        <v>161</v>
      </c>
      <c r="I72" s="67"/>
      <c r="J72" s="92" t="s">
        <v>1819</v>
      </c>
      <c r="K72" s="45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 hidden="1">
      <c r="A73" s="15"/>
      <c r="B73" s="13"/>
      <c r="C73" s="26"/>
      <c r="D73" s="14">
        <f aca="true" t="shared" si="8" ref="D73:D82">+C73</f>
        <v>0</v>
      </c>
      <c r="E73" s="15" t="s">
        <v>155</v>
      </c>
      <c r="F73" s="71" t="str">
        <f>+F72</f>
        <v>ร้านซันไซน์กรุ๊ป</v>
      </c>
      <c r="G73" s="71" t="str">
        <f aca="true" t="shared" si="9" ref="G73:G86">+F73</f>
        <v>ร้านซันไซน์กรุ๊ป</v>
      </c>
      <c r="H73" s="15" t="s">
        <v>161</v>
      </c>
      <c r="I73" s="67"/>
      <c r="J73" s="92" t="s">
        <v>1820</v>
      </c>
      <c r="K73" s="47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 hidden="1">
      <c r="A74" s="15"/>
      <c r="B74" s="13"/>
      <c r="C74" s="14"/>
      <c r="D74" s="14">
        <f t="shared" si="8"/>
        <v>0</v>
      </c>
      <c r="E74" s="15" t="s">
        <v>155</v>
      </c>
      <c r="F74" s="71" t="s">
        <v>1968</v>
      </c>
      <c r="G74" s="71" t="str">
        <f>+F74</f>
        <v>ร้านภารดี</v>
      </c>
      <c r="H74" s="15" t="s">
        <v>161</v>
      </c>
      <c r="I74" s="67"/>
      <c r="J74" s="92" t="s">
        <v>1819</v>
      </c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 hidden="1">
      <c r="A75" s="15"/>
      <c r="B75" s="13">
        <v>0</v>
      </c>
      <c r="C75" s="14">
        <v>0</v>
      </c>
      <c r="D75" s="14">
        <f t="shared" si="8"/>
        <v>0</v>
      </c>
      <c r="E75" s="15" t="s">
        <v>155</v>
      </c>
      <c r="F75" s="71" t="str">
        <f>+F72</f>
        <v>ร้านซันไซน์กรุ๊ป</v>
      </c>
      <c r="G75" s="71" t="str">
        <f t="shared" si="9"/>
        <v>ร้านซันไซน์กรุ๊ป</v>
      </c>
      <c r="H75" s="15" t="s">
        <v>161</v>
      </c>
      <c r="I75" s="67"/>
      <c r="J75" s="92" t="s">
        <v>1818</v>
      </c>
      <c r="K75" s="47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 hidden="1">
      <c r="A76" s="15"/>
      <c r="B76" s="13">
        <v>0</v>
      </c>
      <c r="C76" s="14">
        <v>0</v>
      </c>
      <c r="D76" s="14">
        <f t="shared" si="8"/>
        <v>0</v>
      </c>
      <c r="E76" s="15" t="s">
        <v>155</v>
      </c>
      <c r="F76" s="71" t="str">
        <f>+F75</f>
        <v>ร้านซันไซน์กรุ๊ป</v>
      </c>
      <c r="G76" s="71" t="str">
        <f t="shared" si="9"/>
        <v>ร้านซันไซน์กรุ๊ป</v>
      </c>
      <c r="H76" s="15" t="s">
        <v>161</v>
      </c>
      <c r="I76" s="67"/>
      <c r="J76" s="91">
        <v>6076.75</v>
      </c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 hidden="1">
      <c r="A77" s="15"/>
      <c r="B77" s="13">
        <v>0</v>
      </c>
      <c r="C77" s="14">
        <v>0</v>
      </c>
      <c r="D77" s="14">
        <f t="shared" si="8"/>
        <v>0</v>
      </c>
      <c r="E77" s="15" t="s">
        <v>155</v>
      </c>
      <c r="F77" s="71" t="s">
        <v>2174</v>
      </c>
      <c r="G77" s="71" t="str">
        <f t="shared" si="9"/>
        <v>น้ำยืนยางพารา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hidden="1">
      <c r="A78" s="15"/>
      <c r="B78" s="13">
        <v>0</v>
      </c>
      <c r="C78" s="14">
        <v>0</v>
      </c>
      <c r="D78" s="14">
        <f t="shared" si="8"/>
        <v>0</v>
      </c>
      <c r="E78" s="15" t="s">
        <v>155</v>
      </c>
      <c r="F78" s="68" t="str">
        <f>+F77</f>
        <v>น้ำยืนยางพารา</v>
      </c>
      <c r="G78" s="71" t="str">
        <f t="shared" si="9"/>
        <v>น้ำยืนยางพารา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hidden="1">
      <c r="A79" s="15"/>
      <c r="B79" s="13">
        <v>0</v>
      </c>
      <c r="C79" s="14">
        <v>0</v>
      </c>
      <c r="D79" s="14">
        <f t="shared" si="8"/>
        <v>0</v>
      </c>
      <c r="E79" s="15" t="s">
        <v>155</v>
      </c>
      <c r="F79" s="68" t="s">
        <v>2174</v>
      </c>
      <c r="G79" s="71" t="str">
        <f t="shared" si="9"/>
        <v>น้ำยืนยางพารา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3">
        <v>0</v>
      </c>
      <c r="C80" s="14">
        <v>0</v>
      </c>
      <c r="D80" s="14">
        <f t="shared" si="8"/>
        <v>0</v>
      </c>
      <c r="E80" s="15" t="s">
        <v>155</v>
      </c>
      <c r="F80" s="68" t="str">
        <f>+F79</f>
        <v>น้ำยืนยางพารา</v>
      </c>
      <c r="G80" s="71" t="str">
        <f t="shared" si="9"/>
        <v>น้ำยืนยางพารา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3">
        <v>0</v>
      </c>
      <c r="C81" s="14">
        <v>0</v>
      </c>
      <c r="D81" s="14">
        <f t="shared" si="8"/>
        <v>0</v>
      </c>
      <c r="E81" s="15" t="s">
        <v>155</v>
      </c>
      <c r="F81" s="68" t="str">
        <f>+F51</f>
        <v>ซันไซน์ คอมพิวเตอร์เซ็นเตอร์</v>
      </c>
      <c r="G81" s="71" t="str">
        <f t="shared" si="9"/>
        <v>ซันไซน์ คอมพิวเตอร์เซ็นเตอร์</v>
      </c>
      <c r="H81" s="15" t="s">
        <v>161</v>
      </c>
      <c r="I81" s="15"/>
      <c r="J81" s="92"/>
      <c r="K81" s="158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3">
        <v>0</v>
      </c>
      <c r="C82" s="14">
        <v>0</v>
      </c>
      <c r="D82" s="14">
        <f t="shared" si="8"/>
        <v>0</v>
      </c>
      <c r="E82" s="15" t="s">
        <v>155</v>
      </c>
      <c r="F82" s="68"/>
      <c r="G82" s="71">
        <f t="shared" si="9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14"/>
      <c r="D83" s="14">
        <f>+C83</f>
        <v>0</v>
      </c>
      <c r="E83" s="15" t="s">
        <v>155</v>
      </c>
      <c r="F83" s="68"/>
      <c r="G83" s="71">
        <f t="shared" si="9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hidden="1">
      <c r="A84" s="15"/>
      <c r="B84" s="17"/>
      <c r="C84" s="14"/>
      <c r="D84" s="14">
        <f>+C84</f>
        <v>0</v>
      </c>
      <c r="E84" s="15" t="s">
        <v>155</v>
      </c>
      <c r="F84" s="68"/>
      <c r="G84" s="71">
        <f t="shared" si="9"/>
        <v>0</v>
      </c>
      <c r="H84" s="15" t="s">
        <v>161</v>
      </c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hidden="1">
      <c r="A85" s="15"/>
      <c r="B85" s="17"/>
      <c r="C85" s="14"/>
      <c r="D85" s="14">
        <f>+C85</f>
        <v>0</v>
      </c>
      <c r="E85" s="15" t="s">
        <v>155</v>
      </c>
      <c r="F85" s="68"/>
      <c r="G85" s="71">
        <f t="shared" si="9"/>
        <v>0</v>
      </c>
      <c r="H85" s="15" t="s">
        <v>161</v>
      </c>
      <c r="I85" s="15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 hidden="1">
      <c r="A86" s="15"/>
      <c r="B86" s="17"/>
      <c r="C86" s="26"/>
      <c r="D86" s="14">
        <f>+C86</f>
        <v>0</v>
      </c>
      <c r="E86" s="15" t="s">
        <v>155</v>
      </c>
      <c r="F86" s="68"/>
      <c r="G86" s="71">
        <f t="shared" si="9"/>
        <v>0</v>
      </c>
      <c r="H86" s="15" t="s">
        <v>161</v>
      </c>
      <c r="I86" s="15"/>
      <c r="J86" s="92"/>
      <c r="K86" s="45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 thickBot="1">
      <c r="A87" s="15"/>
      <c r="B87" s="17"/>
      <c r="C87" s="21">
        <f>SUM(C71:C86)</f>
        <v>2980</v>
      </c>
      <c r="D87" s="14"/>
      <c r="E87" s="13"/>
      <c r="F87" s="15"/>
      <c r="G87" s="71"/>
      <c r="H87" s="15"/>
      <c r="I87" s="15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 thickTop="1">
      <c r="A88" s="78"/>
      <c r="B88" s="78"/>
      <c r="C88" s="80"/>
      <c r="D88" s="81"/>
      <c r="E88" s="82"/>
      <c r="F88" s="79"/>
      <c r="G88" s="82"/>
      <c r="H88" s="79"/>
      <c r="I88" s="83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9">
        <v>5</v>
      </c>
      <c r="B89" s="169" t="s">
        <v>23</v>
      </c>
      <c r="C89" s="170"/>
      <c r="D89" s="170"/>
      <c r="E89" s="170"/>
      <c r="F89" s="170"/>
      <c r="G89" s="170"/>
      <c r="H89" s="170"/>
      <c r="I89" s="171"/>
      <c r="J89" s="92"/>
      <c r="K89" s="51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>
      <c r="A90" s="15"/>
      <c r="B90" s="13" t="s">
        <v>2015</v>
      </c>
      <c r="C90" s="14">
        <v>100</v>
      </c>
      <c r="D90" s="14">
        <f aca="true" t="shared" si="10" ref="D90:D100">+C90</f>
        <v>100</v>
      </c>
      <c r="E90" s="15" t="s">
        <v>155</v>
      </c>
      <c r="F90" s="68" t="s">
        <v>2312</v>
      </c>
      <c r="G90" s="68" t="str">
        <f>+F90</f>
        <v>ร้านเจอาร์ แอดวานซ์</v>
      </c>
      <c r="H90" s="15" t="s">
        <v>161</v>
      </c>
      <c r="I90" s="67"/>
      <c r="J90" s="92">
        <v>55544.06</v>
      </c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>
      <c r="A91" s="15"/>
      <c r="B91" s="13" t="s">
        <v>2121</v>
      </c>
      <c r="C91" s="14">
        <v>9200</v>
      </c>
      <c r="D91" s="14">
        <f t="shared" si="10"/>
        <v>9200</v>
      </c>
      <c r="E91" s="15" t="s">
        <v>155</v>
      </c>
      <c r="F91" s="68" t="s">
        <v>2306</v>
      </c>
      <c r="G91" s="68" t="str">
        <f aca="true" t="shared" si="11" ref="G91:G100">+F91</f>
        <v>อู่เต๋าออโต้เซอร์วิส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>
      <c r="A92" s="15"/>
      <c r="B92" s="13" t="s">
        <v>2121</v>
      </c>
      <c r="C92" s="14">
        <v>450</v>
      </c>
      <c r="D92" s="14">
        <f t="shared" si="10"/>
        <v>450</v>
      </c>
      <c r="E92" s="15" t="s">
        <v>155</v>
      </c>
      <c r="F92" s="68" t="s">
        <v>2313</v>
      </c>
      <c r="G92" s="68" t="str">
        <f t="shared" si="11"/>
        <v>ร้านนิรันดร์ยนต์2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>
      <c r="A93" s="15"/>
      <c r="B93" s="13" t="s">
        <v>42</v>
      </c>
      <c r="C93" s="14">
        <v>390</v>
      </c>
      <c r="D93" s="14">
        <f t="shared" si="10"/>
        <v>390</v>
      </c>
      <c r="E93" s="15" t="s">
        <v>155</v>
      </c>
      <c r="F93" s="13" t="s">
        <v>2303</v>
      </c>
      <c r="G93" s="68" t="str">
        <f>+F93</f>
        <v>ร้านน้องรักการเกษตร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>
      <c r="A94" s="15"/>
      <c r="B94" s="13" t="s">
        <v>33</v>
      </c>
      <c r="C94" s="14">
        <v>1000</v>
      </c>
      <c r="D94" s="14">
        <f t="shared" si="10"/>
        <v>1000</v>
      </c>
      <c r="E94" s="15" t="s">
        <v>155</v>
      </c>
      <c r="F94" s="68" t="s">
        <v>2314</v>
      </c>
      <c r="G94" s="68" t="str">
        <f t="shared" si="11"/>
        <v>ร้าน ส. ชำนาญกิจเกษตร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>
      <c r="A95" s="15"/>
      <c r="B95" s="13" t="s">
        <v>2121</v>
      </c>
      <c r="C95" s="14">
        <v>785</v>
      </c>
      <c r="D95" s="14">
        <f t="shared" si="10"/>
        <v>785</v>
      </c>
      <c r="E95" s="15" t="s">
        <v>155</v>
      </c>
      <c r="F95" s="68" t="s">
        <v>1952</v>
      </c>
      <c r="G95" s="68" t="str">
        <f t="shared" si="11"/>
        <v>ร้านตระการแทรคเตอร์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>
      <c r="A96" s="15"/>
      <c r="B96" s="13" t="s">
        <v>2015</v>
      </c>
      <c r="C96" s="14">
        <v>540</v>
      </c>
      <c r="D96" s="14">
        <f t="shared" si="10"/>
        <v>540</v>
      </c>
      <c r="E96" s="15" t="s">
        <v>155</v>
      </c>
      <c r="F96" s="68" t="s">
        <v>2312</v>
      </c>
      <c r="G96" s="68" t="str">
        <f t="shared" si="11"/>
        <v>ร้านเจอาร์ แอดวานซ์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>
      <c r="A97" s="15"/>
      <c r="B97" s="13" t="s">
        <v>94</v>
      </c>
      <c r="C97" s="14">
        <v>65</v>
      </c>
      <c r="D97" s="14">
        <f t="shared" si="10"/>
        <v>65</v>
      </c>
      <c r="E97" s="15" t="s">
        <v>155</v>
      </c>
      <c r="F97" s="68" t="s">
        <v>2304</v>
      </c>
      <c r="G97" s="68" t="str">
        <f t="shared" si="11"/>
        <v>ร้านชลธิชาก๊อปปี้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>
      <c r="A98" s="15"/>
      <c r="B98" s="13" t="s">
        <v>42</v>
      </c>
      <c r="C98" s="14">
        <v>270</v>
      </c>
      <c r="D98" s="14">
        <f t="shared" si="10"/>
        <v>270</v>
      </c>
      <c r="E98" s="15" t="s">
        <v>155</v>
      </c>
      <c r="F98" s="68" t="s">
        <v>2315</v>
      </c>
      <c r="G98" s="68" t="str">
        <f t="shared" si="11"/>
        <v>ร้าน ก.ไพบูลย์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>
      <c r="A99" s="15"/>
      <c r="B99" s="13" t="s">
        <v>42</v>
      </c>
      <c r="C99" s="14">
        <v>190</v>
      </c>
      <c r="D99" s="14">
        <f t="shared" si="10"/>
        <v>190</v>
      </c>
      <c r="E99" s="15" t="s">
        <v>155</v>
      </c>
      <c r="F99" s="68" t="s">
        <v>2305</v>
      </c>
      <c r="G99" s="68" t="str">
        <f t="shared" si="11"/>
        <v>ร้านนิรันดร์ยนต์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 hidden="1">
      <c r="A100" s="15"/>
      <c r="B100" s="13"/>
      <c r="C100" s="14"/>
      <c r="D100" s="14">
        <f t="shared" si="10"/>
        <v>0</v>
      </c>
      <c r="E100" s="15" t="s">
        <v>155</v>
      </c>
      <c r="F100" s="68" t="str">
        <f>+F99</f>
        <v>ร้านนิรันดร์ยนต์</v>
      </c>
      <c r="G100" s="68" t="str">
        <f t="shared" si="11"/>
        <v>ร้านนิรันดร์ยนต์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/>
      <c r="E101" s="15" t="s">
        <v>155</v>
      </c>
      <c r="F101" s="68" t="str">
        <f>+F98</f>
        <v>ร้าน ก.ไพบูลย์</v>
      </c>
      <c r="G101" s="68" t="str">
        <f>+F101</f>
        <v>ร้าน ก.ไพบูลย์</v>
      </c>
      <c r="H101" s="15" t="s">
        <v>161</v>
      </c>
      <c r="I101" s="67"/>
      <c r="J101" s="92">
        <v>5327.28</v>
      </c>
      <c r="K101" s="45" t="s">
        <v>184</v>
      </c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/>
      <c r="E102" s="15" t="s">
        <v>155</v>
      </c>
      <c r="F102" s="68" t="str">
        <f>+F101</f>
        <v>ร้าน ก.ไพบูลย์</v>
      </c>
      <c r="G102" s="68" t="str">
        <f aca="true" t="shared" si="12" ref="G102:G107">+F102</f>
        <v>ร้าน ก.ไพบูลย์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 hidden="1">
      <c r="A103" s="15"/>
      <c r="B103" s="13"/>
      <c r="C103" s="14"/>
      <c r="D103" s="14"/>
      <c r="E103" s="15" t="s">
        <v>155</v>
      </c>
      <c r="F103" s="68" t="s">
        <v>2119</v>
      </c>
      <c r="G103" s="68" t="str">
        <f t="shared" si="12"/>
        <v>สิริลักษณ์วัสดุ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14"/>
      <c r="D104" s="14"/>
      <c r="E104" s="15" t="s">
        <v>155</v>
      </c>
      <c r="F104" s="68" t="str">
        <f>+F99</f>
        <v>ร้านนิรันดร์ยนต์</v>
      </c>
      <c r="G104" s="68" t="str">
        <f t="shared" si="12"/>
        <v>ร้านนิรันดร์ยนต์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hidden="1">
      <c r="A105" s="15"/>
      <c r="B105" s="13"/>
      <c r="C105" s="14"/>
      <c r="D105" s="14"/>
      <c r="E105" s="15" t="s">
        <v>155</v>
      </c>
      <c r="F105" s="68"/>
      <c r="G105" s="68">
        <f t="shared" si="12"/>
        <v>0</v>
      </c>
      <c r="H105" s="15" t="s">
        <v>161</v>
      </c>
      <c r="I105" s="67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hidden="1">
      <c r="A106" s="15"/>
      <c r="B106" s="13"/>
      <c r="C106" s="26"/>
      <c r="D106" s="14">
        <f>+C106</f>
        <v>0</v>
      </c>
      <c r="E106" s="15" t="s">
        <v>155</v>
      </c>
      <c r="F106" s="68"/>
      <c r="G106" s="68">
        <f t="shared" si="12"/>
        <v>0</v>
      </c>
      <c r="H106" s="15" t="s">
        <v>161</v>
      </c>
      <c r="I106" s="67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 hidden="1">
      <c r="A107" s="15"/>
      <c r="B107" s="13"/>
      <c r="C107" s="26"/>
      <c r="D107" s="14">
        <f>+C107</f>
        <v>0</v>
      </c>
      <c r="E107" s="15" t="s">
        <v>155</v>
      </c>
      <c r="F107" s="68"/>
      <c r="G107" s="68">
        <f t="shared" si="12"/>
        <v>0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 thickBot="1">
      <c r="A108" s="15"/>
      <c r="B108" s="17"/>
      <c r="C108" s="62">
        <f>SUM(C90:C107)</f>
        <v>12990</v>
      </c>
      <c r="D108" s="14"/>
      <c r="E108" s="13"/>
      <c r="F108" s="15"/>
      <c r="G108" s="13"/>
      <c r="H108" s="15"/>
      <c r="I108" s="13"/>
      <c r="J108" s="92"/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19.5" customHeight="1" thickTop="1">
      <c r="A109" s="15"/>
      <c r="B109" s="17"/>
      <c r="C109" s="22"/>
      <c r="D109" s="14"/>
      <c r="E109" s="13"/>
      <c r="F109" s="15"/>
      <c r="G109" s="13"/>
      <c r="H109" s="15"/>
      <c r="I109" s="13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76">
        <v>6</v>
      </c>
      <c r="B110" s="169" t="s">
        <v>24</v>
      </c>
      <c r="C110" s="170"/>
      <c r="D110" s="170"/>
      <c r="E110" s="170"/>
      <c r="F110" s="170"/>
      <c r="G110" s="170"/>
      <c r="H110" s="170"/>
      <c r="I110" s="171"/>
      <c r="J110" s="92"/>
      <c r="K110" s="51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2286</v>
      </c>
      <c r="C111" s="14">
        <v>1980</v>
      </c>
      <c r="D111" s="14">
        <f aca="true" t="shared" si="13" ref="D111:D129">+C111</f>
        <v>1980</v>
      </c>
      <c r="E111" s="15" t="s">
        <v>155</v>
      </c>
      <c r="F111" s="13" t="s">
        <v>2073</v>
      </c>
      <c r="G111" s="68" t="str">
        <f>+F111</f>
        <v>ดีโฮม</v>
      </c>
      <c r="H111" s="15" t="s">
        <v>161</v>
      </c>
      <c r="I111" s="67"/>
      <c r="J111" s="92">
        <v>9926</v>
      </c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21" customHeight="1">
      <c r="A112" s="15"/>
      <c r="B112" s="13" t="s">
        <v>2287</v>
      </c>
      <c r="C112" s="14">
        <v>5640</v>
      </c>
      <c r="D112" s="14">
        <f t="shared" si="13"/>
        <v>5640</v>
      </c>
      <c r="E112" s="15" t="s">
        <v>155</v>
      </c>
      <c r="F112" s="68" t="s">
        <v>1995</v>
      </c>
      <c r="G112" s="68" t="str">
        <f>+F112</f>
        <v>โรงกลึงธวัช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">
        <v>42</v>
      </c>
      <c r="C113" s="14">
        <v>2990</v>
      </c>
      <c r="D113" s="14">
        <f t="shared" si="13"/>
        <v>2990</v>
      </c>
      <c r="E113" s="15" t="s">
        <v>155</v>
      </c>
      <c r="F113" s="68" t="s">
        <v>2288</v>
      </c>
      <c r="G113" s="68" t="str">
        <f aca="true" t="shared" si="14" ref="G113:G124">+F113</f>
        <v>บ.แอดไวซ์ขุนหาญ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">
        <v>2289</v>
      </c>
      <c r="C114" s="14">
        <v>4920</v>
      </c>
      <c r="D114" s="14">
        <f t="shared" si="13"/>
        <v>4920</v>
      </c>
      <c r="E114" s="15" t="s">
        <v>155</v>
      </c>
      <c r="F114" s="68" t="s">
        <v>1995</v>
      </c>
      <c r="G114" s="68" t="str">
        <f t="shared" si="14"/>
        <v>โรงกลึงธวัช</v>
      </c>
      <c r="H114" s="15" t="s">
        <v>161</v>
      </c>
      <c r="I114" s="67"/>
      <c r="J114" s="92"/>
      <c r="K114" s="49"/>
      <c r="L114" s="16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19.5" customHeight="1">
      <c r="A115" s="15"/>
      <c r="B115" s="13" t="s">
        <v>2289</v>
      </c>
      <c r="C115" s="14">
        <v>2090</v>
      </c>
      <c r="D115" s="14">
        <f t="shared" si="13"/>
        <v>2090</v>
      </c>
      <c r="E115" s="15" t="s">
        <v>155</v>
      </c>
      <c r="F115" s="68" t="str">
        <f>+F112</f>
        <v>โรงกลึงธวัช</v>
      </c>
      <c r="G115" s="68" t="str">
        <f t="shared" si="14"/>
        <v>โรงกลึงธวัช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">
        <v>2121</v>
      </c>
      <c r="C116" s="14">
        <v>550</v>
      </c>
      <c r="D116" s="14">
        <f t="shared" si="13"/>
        <v>550</v>
      </c>
      <c r="E116" s="15" t="s">
        <v>155</v>
      </c>
      <c r="F116" s="68" t="str">
        <f>+F115</f>
        <v>โรงกลึงธวัช</v>
      </c>
      <c r="G116" s="68" t="str">
        <f t="shared" si="14"/>
        <v>โรงกลึงธวัช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>
      <c r="A117" s="15"/>
      <c r="B117" s="13" t="s">
        <v>2121</v>
      </c>
      <c r="C117" s="14">
        <v>770</v>
      </c>
      <c r="D117" s="14">
        <f t="shared" si="13"/>
        <v>770</v>
      </c>
      <c r="E117" s="15" t="s">
        <v>155</v>
      </c>
      <c r="F117" s="13" t="s">
        <v>1995</v>
      </c>
      <c r="G117" s="68" t="str">
        <f t="shared" si="14"/>
        <v>โรงกลึงธวัช</v>
      </c>
      <c r="H117" s="15" t="s">
        <v>161</v>
      </c>
      <c r="I117" s="67"/>
      <c r="J117" s="92">
        <v>11084</v>
      </c>
      <c r="K117" s="45" t="s">
        <v>487</v>
      </c>
      <c r="L117" s="45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20.25" customHeight="1">
      <c r="A118" s="15"/>
      <c r="B118" s="13" t="s">
        <v>42</v>
      </c>
      <c r="C118" s="14">
        <v>975</v>
      </c>
      <c r="D118" s="14">
        <f t="shared" si="13"/>
        <v>975</v>
      </c>
      <c r="E118" s="15" t="s">
        <v>155</v>
      </c>
      <c r="F118" s="68" t="s">
        <v>1995</v>
      </c>
      <c r="G118" s="68" t="str">
        <f t="shared" si="14"/>
        <v>โรงกลึงธวัช</v>
      </c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 hidden="1">
      <c r="A119" s="15"/>
      <c r="B119" s="13"/>
      <c r="C119" s="14"/>
      <c r="D119" s="14">
        <f t="shared" si="13"/>
        <v>0</v>
      </c>
      <c r="E119" s="15" t="s">
        <v>155</v>
      </c>
      <c r="F119" s="68" t="s">
        <v>2277</v>
      </c>
      <c r="G119" s="68" t="str">
        <f t="shared" si="14"/>
        <v>ร้านแดงสติ๊กเกอร์</v>
      </c>
      <c r="H119" s="15" t="s">
        <v>161</v>
      </c>
      <c r="I119" s="67"/>
      <c r="J119" s="92" t="s">
        <v>184</v>
      </c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 hidden="1">
      <c r="A120" s="15"/>
      <c r="B120" s="13"/>
      <c r="C120" s="14"/>
      <c r="D120" s="14">
        <f t="shared" si="13"/>
        <v>0</v>
      </c>
      <c r="E120" s="15" t="s">
        <v>155</v>
      </c>
      <c r="F120" s="68" t="s">
        <v>2185</v>
      </c>
      <c r="G120" s="68" t="str">
        <f t="shared" si="14"/>
        <v>ร้านธนากิจ</v>
      </c>
      <c r="H120" s="15" t="s">
        <v>161</v>
      </c>
      <c r="I120" s="15"/>
      <c r="J120" s="92"/>
      <c r="K120" s="45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 hidden="1">
      <c r="A121" s="15"/>
      <c r="B121" s="13"/>
      <c r="C121" s="14"/>
      <c r="D121" s="14">
        <f t="shared" si="13"/>
        <v>0</v>
      </c>
      <c r="E121" s="15" t="s">
        <v>155</v>
      </c>
      <c r="F121" s="68" t="s">
        <v>2230</v>
      </c>
      <c r="G121" s="68" t="str">
        <f t="shared" si="14"/>
        <v>ร้านรักษ์เกษตร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 hidden="1">
      <c r="A122" s="15"/>
      <c r="B122" s="13"/>
      <c r="C122" s="14"/>
      <c r="D122" s="14">
        <f t="shared" si="13"/>
        <v>0</v>
      </c>
      <c r="E122" s="15" t="s">
        <v>155</v>
      </c>
      <c r="F122" s="68" t="str">
        <f>+F115</f>
        <v>โรงกลึงธวัช</v>
      </c>
      <c r="G122" s="68" t="str">
        <f t="shared" si="14"/>
        <v>โรงกลึงธวัช</v>
      </c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 hidden="1">
      <c r="A123" s="15"/>
      <c r="B123" s="13"/>
      <c r="C123" s="14"/>
      <c r="D123" s="14">
        <f t="shared" si="13"/>
        <v>0</v>
      </c>
      <c r="E123" s="15" t="s">
        <v>155</v>
      </c>
      <c r="F123" s="68" t="str">
        <f>+F122</f>
        <v>โรงกลึงธวัช</v>
      </c>
      <c r="G123" s="68" t="str">
        <f t="shared" si="14"/>
        <v>โรงกลึงธวัช</v>
      </c>
      <c r="H123" s="15" t="s">
        <v>161</v>
      </c>
      <c r="I123" s="15"/>
      <c r="J123" s="92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18" customFormat="1" ht="19.5" customHeight="1" hidden="1">
      <c r="A124" s="15"/>
      <c r="B124" s="13"/>
      <c r="C124" s="14"/>
      <c r="D124" s="14">
        <f t="shared" si="13"/>
        <v>0</v>
      </c>
      <c r="E124" s="15" t="s">
        <v>155</v>
      </c>
      <c r="F124" s="68" t="str">
        <f>+F118</f>
        <v>โรงกลึงธวัช</v>
      </c>
      <c r="G124" s="68" t="str">
        <f t="shared" si="14"/>
        <v>โรงกลึงธวัช</v>
      </c>
      <c r="H124" s="15" t="s">
        <v>161</v>
      </c>
      <c r="I124" s="15"/>
      <c r="J124" s="92"/>
      <c r="K124" s="45"/>
      <c r="L124" s="16"/>
      <c r="M124" s="16"/>
      <c r="N124" s="16"/>
      <c r="O124" s="16"/>
      <c r="P124" s="16"/>
      <c r="Q124" s="1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18" customFormat="1" ht="19.5" customHeight="1" hidden="1">
      <c r="A125" s="15"/>
      <c r="B125" s="13"/>
      <c r="C125" s="26"/>
      <c r="D125" s="14">
        <f t="shared" si="13"/>
        <v>0</v>
      </c>
      <c r="E125" s="15" t="s">
        <v>155</v>
      </c>
      <c r="F125" s="68" t="str">
        <f>+F118</f>
        <v>โรงกลึงธวัช</v>
      </c>
      <c r="G125" s="68" t="str">
        <f>+F125</f>
        <v>โรงกลึงธวัช</v>
      </c>
      <c r="H125" s="15" t="s">
        <v>161</v>
      </c>
      <c r="I125" s="15"/>
      <c r="J125" s="92"/>
      <c r="K125" s="45"/>
      <c r="L125" s="16"/>
      <c r="M125" s="16"/>
      <c r="N125" s="16"/>
      <c r="O125" s="16"/>
      <c r="P125" s="16"/>
      <c r="Q125" s="16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18" customFormat="1" ht="19.5" customHeight="1" hidden="1">
      <c r="A126" s="15"/>
      <c r="B126" s="13"/>
      <c r="C126" s="20"/>
      <c r="D126" s="14">
        <f t="shared" si="13"/>
        <v>0</v>
      </c>
      <c r="E126" s="15" t="s">
        <v>155</v>
      </c>
      <c r="F126" s="68" t="str">
        <f>+F119</f>
        <v>ร้านแดงสติ๊กเกอร์</v>
      </c>
      <c r="G126" s="68" t="str">
        <f>+F126</f>
        <v>ร้านแดงสติ๊กเกอร์</v>
      </c>
      <c r="H126" s="15" t="s">
        <v>161</v>
      </c>
      <c r="I126" s="15"/>
      <c r="J126" s="92"/>
      <c r="K126" s="45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 hidden="1">
      <c r="A127" s="15"/>
      <c r="B127" s="13"/>
      <c r="C127" s="20"/>
      <c r="D127" s="14">
        <f t="shared" si="13"/>
        <v>0</v>
      </c>
      <c r="E127" s="15" t="s">
        <v>155</v>
      </c>
      <c r="F127" s="68" t="s">
        <v>2230</v>
      </c>
      <c r="G127" s="68" t="str">
        <f>+F127</f>
        <v>ร้านรักษ์เกษตร</v>
      </c>
      <c r="H127" s="15" t="s">
        <v>161</v>
      </c>
      <c r="I127" s="15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 hidden="1">
      <c r="A128" s="15"/>
      <c r="B128" s="13"/>
      <c r="C128" s="20"/>
      <c r="D128" s="14">
        <f t="shared" si="13"/>
        <v>0</v>
      </c>
      <c r="E128" s="15" t="str">
        <f>+E127</f>
        <v>วิธีเฉพาะเจาะจง</v>
      </c>
      <c r="F128" s="68" t="s">
        <v>2231</v>
      </c>
      <c r="G128" s="68" t="str">
        <f>+F128</f>
        <v>โรงกลังธวัช</v>
      </c>
      <c r="H128" s="15" t="str">
        <f>+H127</f>
        <v>ราคาและคุณภาพสินค้า</v>
      </c>
      <c r="I128" s="15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 hidden="1">
      <c r="A129" s="15"/>
      <c r="B129" s="13"/>
      <c r="C129" s="20"/>
      <c r="D129" s="14">
        <f t="shared" si="13"/>
        <v>0</v>
      </c>
      <c r="E129" s="15" t="str">
        <f>+E128</f>
        <v>วิธีเฉพาะเจาะจง</v>
      </c>
      <c r="F129" s="68" t="str">
        <f>+F128</f>
        <v>โรงกลังธวัช</v>
      </c>
      <c r="G129" s="68" t="str">
        <f>+G128</f>
        <v>โรงกลังธวัช</v>
      </c>
      <c r="H129" s="15" t="str">
        <f>+H128</f>
        <v>ราคาและคุณภาพสินค้า</v>
      </c>
      <c r="I129" s="15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>
      <c r="A130" s="32"/>
      <c r="B130" s="33"/>
      <c r="C130" s="163">
        <f>SUM(C111:C129)</f>
        <v>19915</v>
      </c>
      <c r="D130" s="26"/>
      <c r="E130" s="34"/>
      <c r="F130" s="32"/>
      <c r="G130" s="34"/>
      <c r="H130" s="32"/>
      <c r="I130" s="34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9" ht="21.75" customHeight="1" thickBot="1">
      <c r="A131" s="164"/>
      <c r="B131" s="164"/>
      <c r="C131" s="62">
        <f>+C130+C108+C87+C69</f>
        <v>102301.07</v>
      </c>
      <c r="D131" s="164"/>
      <c r="E131" s="164"/>
      <c r="F131" s="164"/>
      <c r="G131" s="164"/>
      <c r="H131" s="164"/>
      <c r="I131" s="164"/>
    </row>
    <row r="132" ht="21.75" customHeight="1" thickTop="1"/>
    <row r="133" ht="21.75" customHeight="1"/>
    <row r="134" ht="21.75" customHeight="1"/>
    <row r="135" spans="1:9" ht="24">
      <c r="A135" s="172" t="str">
        <f>+A65</f>
        <v>สรุปผลการดำเนินการจัดซื้อจัดจ้างในรอบเดือน</v>
      </c>
      <c r="B135" s="172"/>
      <c r="C135" s="172"/>
      <c r="D135" s="172"/>
      <c r="E135" s="172"/>
      <c r="F135" s="172"/>
      <c r="G135" s="172"/>
      <c r="H135" s="172"/>
      <c r="I135" s="72"/>
    </row>
    <row r="136" spans="1:9" ht="24">
      <c r="A136" s="172" t="s">
        <v>1</v>
      </c>
      <c r="B136" s="172"/>
      <c r="C136" s="172"/>
      <c r="D136" s="172"/>
      <c r="E136" s="172"/>
      <c r="F136" s="172"/>
      <c r="G136" s="172"/>
      <c r="H136" s="172"/>
      <c r="I136" s="72"/>
    </row>
    <row r="137" spans="1:9" ht="24">
      <c r="A137" s="173" t="str">
        <f>+A67</f>
        <v>วันที่ 31  ตุลาคม 2562</v>
      </c>
      <c r="B137" s="173"/>
      <c r="C137" s="173"/>
      <c r="D137" s="173"/>
      <c r="E137" s="173"/>
      <c r="F137" s="173"/>
      <c r="G137" s="173"/>
      <c r="H137" s="173"/>
      <c r="I137" s="55" t="str">
        <f>+I67</f>
        <v>แบบ สขร.1</v>
      </c>
    </row>
    <row r="138" spans="1:9" ht="51" customHeight="1">
      <c r="A138" s="166" t="s">
        <v>149</v>
      </c>
      <c r="B138" s="166" t="s">
        <v>146</v>
      </c>
      <c r="C138" s="166" t="s">
        <v>147</v>
      </c>
      <c r="D138" s="166" t="s">
        <v>148</v>
      </c>
      <c r="E138" s="166" t="s">
        <v>150</v>
      </c>
      <c r="F138" s="166" t="s">
        <v>152</v>
      </c>
      <c r="G138" s="166" t="s">
        <v>153</v>
      </c>
      <c r="H138" s="166" t="s">
        <v>154</v>
      </c>
      <c r="I138" s="166" t="s">
        <v>156</v>
      </c>
    </row>
    <row r="139" spans="1:9" ht="21" customHeight="1">
      <c r="A139" s="168"/>
      <c r="B139" s="165" t="s">
        <v>22</v>
      </c>
      <c r="C139" s="167">
        <f>+C131</f>
        <v>102301.07</v>
      </c>
      <c r="D139" s="165"/>
      <c r="E139" s="165"/>
      <c r="F139" s="165"/>
      <c r="G139" s="165"/>
      <c r="H139" s="165"/>
      <c r="I139" s="165"/>
    </row>
    <row r="140" spans="1:29" s="18" customFormat="1" ht="21" customHeight="1">
      <c r="A140" s="76">
        <v>7</v>
      </c>
      <c r="B140" s="174" t="s">
        <v>25</v>
      </c>
      <c r="C140" s="175"/>
      <c r="D140" s="175"/>
      <c r="E140" s="175"/>
      <c r="F140" s="175"/>
      <c r="G140" s="175"/>
      <c r="H140" s="175"/>
      <c r="I140" s="176"/>
      <c r="J140" s="92"/>
      <c r="K140" s="51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>
      <c r="A141" s="15"/>
      <c r="B141" s="13" t="s">
        <v>33</v>
      </c>
      <c r="C141" s="14">
        <v>3360</v>
      </c>
      <c r="D141" s="14">
        <f>+C141</f>
        <v>3360</v>
      </c>
      <c r="E141" s="15" t="s">
        <v>155</v>
      </c>
      <c r="F141" s="68" t="s">
        <v>2254</v>
      </c>
      <c r="G141" s="68" t="str">
        <f aca="true" t="shared" si="15" ref="G141:G148">+F141</f>
        <v>ร้าน ม.เกษตร 16</v>
      </c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>
      <c r="A142" s="15"/>
      <c r="B142" s="13" t="s">
        <v>2316</v>
      </c>
      <c r="C142" s="14">
        <v>4800</v>
      </c>
      <c r="D142" s="14">
        <f aca="true" t="shared" si="16" ref="D142:D148">+C142</f>
        <v>4800</v>
      </c>
      <c r="E142" s="15" t="s">
        <v>155</v>
      </c>
      <c r="F142" s="68" t="s">
        <v>2317</v>
      </c>
      <c r="G142" s="68" t="str">
        <f t="shared" si="15"/>
        <v>ร้านงานป้ายครบวงจร</v>
      </c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15"/>
      <c r="B143" s="13" t="s">
        <v>42</v>
      </c>
      <c r="C143" s="14">
        <v>1100</v>
      </c>
      <c r="D143" s="14">
        <f t="shared" si="16"/>
        <v>1100</v>
      </c>
      <c r="E143" s="15" t="s">
        <v>155</v>
      </c>
      <c r="F143" s="68" t="s">
        <v>2318</v>
      </c>
      <c r="G143" s="68" t="str">
        <f t="shared" si="15"/>
        <v>ร้านประยูรค้าเหล็ก</v>
      </c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>
      <c r="A144" s="15"/>
      <c r="B144" s="13" t="s">
        <v>42</v>
      </c>
      <c r="C144" s="14">
        <v>3140</v>
      </c>
      <c r="D144" s="14">
        <f t="shared" si="16"/>
        <v>3140</v>
      </c>
      <c r="E144" s="15" t="s">
        <v>155</v>
      </c>
      <c r="F144" s="68" t="s">
        <v>2319</v>
      </c>
      <c r="G144" s="68" t="str">
        <f t="shared" si="15"/>
        <v>ร้านสงวนวงษ์</v>
      </c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>
      <c r="A145" s="15"/>
      <c r="B145" s="13" t="s">
        <v>33</v>
      </c>
      <c r="C145" s="14">
        <v>3360</v>
      </c>
      <c r="D145" s="14">
        <f t="shared" si="16"/>
        <v>3360</v>
      </c>
      <c r="E145" s="15" t="str">
        <f>+E144</f>
        <v>วิธีเฉพาะเจาะจง</v>
      </c>
      <c r="F145" s="68" t="s">
        <v>2254</v>
      </c>
      <c r="G145" s="68" t="str">
        <f t="shared" si="15"/>
        <v>ร้าน ม.เกษตร 16</v>
      </c>
      <c r="H145" s="15" t="str">
        <f>+H144</f>
        <v>ราคาและคุณภาพสินค้า</v>
      </c>
      <c r="I145" s="67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>
      <c r="A146" s="15"/>
      <c r="B146" s="13" t="s">
        <v>42</v>
      </c>
      <c r="C146" s="14">
        <v>280</v>
      </c>
      <c r="D146" s="14">
        <f t="shared" si="16"/>
        <v>280</v>
      </c>
      <c r="E146" s="15" t="str">
        <f>+E145</f>
        <v>วิธีเฉพาะเจาะจง</v>
      </c>
      <c r="F146" s="68" t="s">
        <v>2320</v>
      </c>
      <c r="G146" s="68" t="str">
        <f t="shared" si="15"/>
        <v>บ.น้ำดื่มอุดมสุข</v>
      </c>
      <c r="H146" s="15" t="str">
        <f>+H145</f>
        <v>ราคาและคุณภาพสินค้า</v>
      </c>
      <c r="I146" s="67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>
      <c r="A147" s="15"/>
      <c r="B147" s="13" t="s">
        <v>42</v>
      </c>
      <c r="C147" s="14">
        <v>709</v>
      </c>
      <c r="D147" s="14">
        <f t="shared" si="16"/>
        <v>709</v>
      </c>
      <c r="E147" s="15" t="str">
        <f>+E146</f>
        <v>วิธีเฉพาะเจาะจง</v>
      </c>
      <c r="F147" s="68" t="s">
        <v>2321</v>
      </c>
      <c r="G147" s="68" t="str">
        <f t="shared" si="15"/>
        <v>ร้านภูมิทรัพย์ซุปเปอร์</v>
      </c>
      <c r="H147" s="15" t="str">
        <f>+H146</f>
        <v>ราคาและคุณภาพสินค้า</v>
      </c>
      <c r="I147" s="67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 hidden="1">
      <c r="A148" s="15"/>
      <c r="B148" s="13"/>
      <c r="C148" s="14"/>
      <c r="D148" s="14">
        <f t="shared" si="16"/>
        <v>0</v>
      </c>
      <c r="E148" s="15" t="s">
        <v>155</v>
      </c>
      <c r="F148" s="68" t="str">
        <f>+F141</f>
        <v>ร้าน ม.เกษตร 16</v>
      </c>
      <c r="G148" s="68" t="str">
        <f t="shared" si="15"/>
        <v>ร้าน ม.เกษตร 16</v>
      </c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 hidden="1">
      <c r="A149" s="15"/>
      <c r="B149" s="13"/>
      <c r="C149" s="20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 hidden="1">
      <c r="A150" s="15"/>
      <c r="B150" s="13"/>
      <c r="C150" s="20"/>
      <c r="D150" s="14"/>
      <c r="E150" s="15"/>
      <c r="F150" s="68"/>
      <c r="G150" s="68"/>
      <c r="H150" s="15"/>
      <c r="I150" s="67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 hidden="1">
      <c r="A151" s="15"/>
      <c r="B151" s="13"/>
      <c r="C151" s="20"/>
      <c r="D151" s="14"/>
      <c r="E151" s="15"/>
      <c r="F151" s="68"/>
      <c r="G151" s="68"/>
      <c r="H151" s="15"/>
      <c r="I151" s="67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 thickBot="1">
      <c r="A152" s="15"/>
      <c r="B152" s="13"/>
      <c r="C152" s="21">
        <f>SUM(C141:C148)</f>
        <v>16749</v>
      </c>
      <c r="D152" s="14"/>
      <c r="E152" s="15"/>
      <c r="F152" s="68"/>
      <c r="G152" s="68"/>
      <c r="H152" s="15"/>
      <c r="I152" s="15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 thickTop="1">
      <c r="A153" s="32"/>
      <c r="B153" s="34"/>
      <c r="C153" s="20"/>
      <c r="D153" s="26"/>
      <c r="E153" s="32"/>
      <c r="F153" s="74"/>
      <c r="G153" s="74"/>
      <c r="H153" s="32"/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160">
        <v>8</v>
      </c>
      <c r="B154" s="33" t="s">
        <v>2009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>
      <c r="A155" s="32"/>
      <c r="B155" s="34" t="s">
        <v>2121</v>
      </c>
      <c r="C155" s="20">
        <v>2600</v>
      </c>
      <c r="D155" s="26">
        <f>+C155</f>
        <v>2600</v>
      </c>
      <c r="E155" s="32" t="str">
        <f>+E148</f>
        <v>วิธีเฉพาะเจาะจง</v>
      </c>
      <c r="F155" s="74" t="s">
        <v>2307</v>
      </c>
      <c r="G155" s="74" t="str">
        <f aca="true" t="shared" si="17" ref="G155:G165">+F155</f>
        <v>ร้านทีเอ็น แบตเตอรี่</v>
      </c>
      <c r="H155" s="32" t="str">
        <f>+H148</f>
        <v>ราคาและคุณภาพสินค้า</v>
      </c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>
      <c r="A156" s="32"/>
      <c r="B156" s="34" t="s">
        <v>2015</v>
      </c>
      <c r="C156" s="20">
        <v>1150</v>
      </c>
      <c r="D156" s="26">
        <f>+C156</f>
        <v>1150</v>
      </c>
      <c r="E156" s="32" t="str">
        <f aca="true" t="shared" si="18" ref="E156:E173">+E155</f>
        <v>วิธีเฉพาะเจาะจง</v>
      </c>
      <c r="F156" s="74" t="s">
        <v>2148</v>
      </c>
      <c r="G156" s="74" t="str">
        <f t="shared" si="17"/>
        <v>อิงค์แมนสาขาอุบล</v>
      </c>
      <c r="H156" s="32" t="str">
        <f aca="true" t="shared" si="19" ref="H156:H173">+H155</f>
        <v>ราคาและคุณภาพสินค้า</v>
      </c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>
      <c r="A157" s="32"/>
      <c r="B157" s="34" t="s">
        <v>2015</v>
      </c>
      <c r="C157" s="20">
        <v>1600</v>
      </c>
      <c r="D157" s="26">
        <f>+C157</f>
        <v>1600</v>
      </c>
      <c r="E157" s="32" t="str">
        <f t="shared" si="18"/>
        <v>วิธีเฉพาะเจาะจง</v>
      </c>
      <c r="F157" s="74" t="s">
        <v>2308</v>
      </c>
      <c r="G157" s="74" t="str">
        <f t="shared" si="17"/>
        <v>อิเล็คทริคเซอร์วิส</v>
      </c>
      <c r="H157" s="32" t="str">
        <f t="shared" si="19"/>
        <v>ราคาและคุณภาพสินค้า</v>
      </c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>
      <c r="A158" s="32"/>
      <c r="B158" s="34" t="s">
        <v>29</v>
      </c>
      <c r="C158" s="20">
        <v>5100</v>
      </c>
      <c r="D158" s="26">
        <f>+C158:C158</f>
        <v>5100</v>
      </c>
      <c r="E158" s="32" t="str">
        <f t="shared" si="18"/>
        <v>วิธีเฉพาะเจาะจง</v>
      </c>
      <c r="F158" s="74" t="s">
        <v>2309</v>
      </c>
      <c r="G158" s="74" t="str">
        <f t="shared" si="17"/>
        <v>หจก.ลัคกี้เครื่องเขียน</v>
      </c>
      <c r="H158" s="32" t="str">
        <f t="shared" si="19"/>
        <v>ราคาและคุณภาพสินค้า</v>
      </c>
      <c r="I158" s="32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>
      <c r="A159" s="32"/>
      <c r="B159" s="34" t="s">
        <v>978</v>
      </c>
      <c r="C159" s="20">
        <v>715</v>
      </c>
      <c r="D159" s="26">
        <f aca="true" t="shared" si="20" ref="D159:D174">+C159</f>
        <v>715</v>
      </c>
      <c r="E159" s="32" t="str">
        <f t="shared" si="18"/>
        <v>วิธีเฉพาะเจาะจง</v>
      </c>
      <c r="F159" s="74" t="s">
        <v>2310</v>
      </c>
      <c r="G159" s="74" t="str">
        <f t="shared" si="17"/>
        <v>ซุปเปอร์เซ็นเตอร์</v>
      </c>
      <c r="H159" s="32" t="str">
        <f t="shared" si="19"/>
        <v>ราคาและคุณภาพสินค้า</v>
      </c>
      <c r="I159" s="32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 hidden="1">
      <c r="A160" s="32"/>
      <c r="B160" s="34"/>
      <c r="C160" s="20"/>
      <c r="D160" s="26">
        <f t="shared" si="20"/>
        <v>0</v>
      </c>
      <c r="E160" s="32" t="str">
        <f t="shared" si="18"/>
        <v>วิธีเฉพาะเจาะจง</v>
      </c>
      <c r="F160" s="74" t="s">
        <v>2059</v>
      </c>
      <c r="G160" s="74" t="str">
        <f t="shared" si="17"/>
        <v>หจก.ดูคอมพิวเตอร์ เซอร์วิส</v>
      </c>
      <c r="H160" s="32" t="str">
        <f t="shared" si="19"/>
        <v>ราคาและคุณภาพสินค้า</v>
      </c>
      <c r="I160" s="32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18" customFormat="1" ht="19.5" customHeight="1" hidden="1">
      <c r="A161" s="32"/>
      <c r="B161" s="34"/>
      <c r="C161" s="20"/>
      <c r="D161" s="26">
        <f t="shared" si="20"/>
        <v>0</v>
      </c>
      <c r="E161" s="32" t="str">
        <f t="shared" si="18"/>
        <v>วิธีเฉพาะเจาะจง</v>
      </c>
      <c r="F161" s="74" t="s">
        <v>2284</v>
      </c>
      <c r="G161" s="74" t="str">
        <f t="shared" si="17"/>
        <v>หจก.อุบลสปอร์ตเซ็นเตอร์</v>
      </c>
      <c r="H161" s="32" t="str">
        <f t="shared" si="19"/>
        <v>ราคาและคุณภาพสินค้า</v>
      </c>
      <c r="I161" s="32"/>
      <c r="J161" s="92"/>
      <c r="K161" s="45"/>
      <c r="L161" s="16"/>
      <c r="M161" s="16"/>
      <c r="N161" s="16"/>
      <c r="O161" s="16"/>
      <c r="P161" s="16"/>
      <c r="Q161" s="16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18" customFormat="1" ht="19.5" customHeight="1" hidden="1">
      <c r="A162" s="32"/>
      <c r="B162" s="34"/>
      <c r="C162" s="20"/>
      <c r="D162" s="26">
        <f t="shared" si="20"/>
        <v>0</v>
      </c>
      <c r="E162" s="32" t="str">
        <f t="shared" si="18"/>
        <v>วิธีเฉพาะเจาะจง</v>
      </c>
      <c r="F162" s="74" t="s">
        <v>2213</v>
      </c>
      <c r="G162" s="74" t="str">
        <f t="shared" si="17"/>
        <v>ผลไม้ริมทาง</v>
      </c>
      <c r="H162" s="32" t="str">
        <f t="shared" si="19"/>
        <v>ราคาและคุณภาพสินค้า</v>
      </c>
      <c r="I162" s="32"/>
      <c r="J162" s="92"/>
      <c r="K162" s="45"/>
      <c r="L162" s="16"/>
      <c r="M162" s="16"/>
      <c r="N162" s="16"/>
      <c r="O162" s="16"/>
      <c r="P162" s="16"/>
      <c r="Q162" s="16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18" customFormat="1" ht="19.5" customHeight="1" hidden="1">
      <c r="A163" s="32"/>
      <c r="B163" s="34"/>
      <c r="C163" s="20"/>
      <c r="D163" s="26">
        <f t="shared" si="20"/>
        <v>0</v>
      </c>
      <c r="E163" s="32" t="str">
        <f t="shared" si="18"/>
        <v>วิธีเฉพาะเจาะจง</v>
      </c>
      <c r="F163" s="74" t="s">
        <v>2214</v>
      </c>
      <c r="G163" s="74" t="str">
        <f t="shared" si="17"/>
        <v>ลัคกี้เครื่องเขียน</v>
      </c>
      <c r="H163" s="32" t="str">
        <f t="shared" si="19"/>
        <v>ราคาและคุณภาพสินค้า</v>
      </c>
      <c r="I163" s="32"/>
      <c r="J163" s="92"/>
      <c r="K163" s="45"/>
      <c r="L163" s="16"/>
      <c r="M163" s="16"/>
      <c r="N163" s="16"/>
      <c r="O163" s="16"/>
      <c r="P163" s="16"/>
      <c r="Q163" s="16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18" customFormat="1" ht="19.5" customHeight="1" hidden="1">
      <c r="A164" s="32"/>
      <c r="B164" s="34"/>
      <c r="C164" s="20" t="s">
        <v>1108</v>
      </c>
      <c r="D164" s="26" t="str">
        <f t="shared" si="20"/>
        <v> </v>
      </c>
      <c r="E164" s="32" t="str">
        <f t="shared" si="18"/>
        <v>วิธีเฉพาะเจาะจง</v>
      </c>
      <c r="F164" s="74" t="s">
        <v>2189</v>
      </c>
      <c r="G164" s="74" t="str">
        <f t="shared" si="17"/>
        <v>บ.เคไอดี แอดเวอร์ไทซิ่ง แอนด์ ไซน์ จำกัด</v>
      </c>
      <c r="H164" s="32" t="str">
        <f t="shared" si="19"/>
        <v>ราคาและคุณภาพสินค้า</v>
      </c>
      <c r="I164" s="32"/>
      <c r="J164" s="92"/>
      <c r="K164" s="45"/>
      <c r="L164" s="16"/>
      <c r="M164" s="16"/>
      <c r="N164" s="16"/>
      <c r="O164" s="16"/>
      <c r="P164" s="16"/>
      <c r="Q164" s="16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18" customFormat="1" ht="19.5" customHeight="1" hidden="1">
      <c r="A165" s="32"/>
      <c r="B165" s="34"/>
      <c r="C165" s="20"/>
      <c r="D165" s="26">
        <f t="shared" si="20"/>
        <v>0</v>
      </c>
      <c r="E165" s="32" t="str">
        <f t="shared" si="18"/>
        <v>วิธีเฉพาะเจาะจง</v>
      </c>
      <c r="F165" s="74" t="str">
        <f>+F156</f>
        <v>อิงค์แมนสาขาอุบล</v>
      </c>
      <c r="G165" s="74" t="str">
        <f t="shared" si="17"/>
        <v>อิงค์แมนสาขาอุบล</v>
      </c>
      <c r="H165" s="32" t="str">
        <f t="shared" si="19"/>
        <v>ราคาและคุณภาพสินค้า</v>
      </c>
      <c r="I165" s="32"/>
      <c r="J165" s="92"/>
      <c r="K165" s="45"/>
      <c r="L165" s="16"/>
      <c r="M165" s="16"/>
      <c r="N165" s="16"/>
      <c r="O165" s="16"/>
      <c r="P165" s="16"/>
      <c r="Q165" s="16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18" customFormat="1" ht="19.5" customHeight="1" hidden="1">
      <c r="A166" s="32"/>
      <c r="B166" s="34"/>
      <c r="C166" s="20"/>
      <c r="D166" s="26">
        <f t="shared" si="20"/>
        <v>0</v>
      </c>
      <c r="E166" s="32" t="str">
        <f t="shared" si="18"/>
        <v>วิธีเฉพาะเจาะจง</v>
      </c>
      <c r="F166" s="74" t="s">
        <v>2215</v>
      </c>
      <c r="G166" s="74" t="str">
        <f>+F166</f>
        <v>เมธาวัสดุก่อสร้าง</v>
      </c>
      <c r="H166" s="32" t="str">
        <f t="shared" si="19"/>
        <v>ราคาและคุณภาพสินค้า</v>
      </c>
      <c r="I166" s="32"/>
      <c r="J166" s="92"/>
      <c r="K166" s="45"/>
      <c r="L166" s="16"/>
      <c r="M166" s="16"/>
      <c r="N166" s="16"/>
      <c r="O166" s="16"/>
      <c r="P166" s="16"/>
      <c r="Q166" s="16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18" customFormat="1" ht="19.5" customHeight="1" hidden="1">
      <c r="A167" s="32"/>
      <c r="B167" s="34"/>
      <c r="C167" s="20"/>
      <c r="D167" s="26">
        <f t="shared" si="20"/>
        <v>0</v>
      </c>
      <c r="E167" s="32" t="str">
        <f t="shared" si="18"/>
        <v>วิธีเฉพาะเจาะจง</v>
      </c>
      <c r="F167" s="74" t="s">
        <v>2216</v>
      </c>
      <c r="G167" s="74" t="str">
        <f>+F167</f>
        <v>ห้างใหม่เอี่ยม</v>
      </c>
      <c r="H167" s="32" t="str">
        <f t="shared" si="19"/>
        <v>ราคาและคุณภาพสินค้า</v>
      </c>
      <c r="I167" s="32"/>
      <c r="J167" s="92"/>
      <c r="K167" s="45"/>
      <c r="L167" s="16"/>
      <c r="M167" s="16"/>
      <c r="N167" s="16"/>
      <c r="O167" s="16"/>
      <c r="P167" s="16"/>
      <c r="Q167" s="16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18" customFormat="1" ht="19.5" customHeight="1" hidden="1">
      <c r="A168" s="32"/>
      <c r="B168" s="34"/>
      <c r="C168" s="20"/>
      <c r="D168" s="26">
        <f t="shared" si="20"/>
        <v>0</v>
      </c>
      <c r="E168" s="32" t="str">
        <f t="shared" si="18"/>
        <v>วิธีเฉพาะเจาะจง</v>
      </c>
      <c r="F168" s="74" t="s">
        <v>2217</v>
      </c>
      <c r="G168" s="74" t="str">
        <f>+F168</f>
        <v>ตั้งซุ่นเส่งเฟอร์นิเจอร์</v>
      </c>
      <c r="H168" s="32" t="str">
        <f t="shared" si="19"/>
        <v>ราคาและคุณภาพสินค้า</v>
      </c>
      <c r="I168" s="32"/>
      <c r="J168" s="92"/>
      <c r="K168" s="45"/>
      <c r="L168" s="16"/>
      <c r="M168" s="16"/>
      <c r="N168" s="16"/>
      <c r="O168" s="16"/>
      <c r="P168" s="16"/>
      <c r="Q168" s="16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18" customFormat="1" ht="19.5" customHeight="1" hidden="1">
      <c r="A169" s="32"/>
      <c r="B169" s="34"/>
      <c r="C169" s="20"/>
      <c r="D169" s="26">
        <f t="shared" si="20"/>
        <v>0</v>
      </c>
      <c r="E169" s="32" t="str">
        <f t="shared" si="18"/>
        <v>วิธีเฉพาะเจาะจง</v>
      </c>
      <c r="F169" s="74" t="s">
        <v>2218</v>
      </c>
      <c r="G169" s="74" t="str">
        <f>+F169</f>
        <v>บ.ยงสงวนกรุ๊ป จำกัด</v>
      </c>
      <c r="H169" s="32" t="str">
        <f t="shared" si="19"/>
        <v>ราคาและคุณภาพสินค้า</v>
      </c>
      <c r="I169" s="32"/>
      <c r="J169" s="92"/>
      <c r="K169" s="45"/>
      <c r="L169" s="16"/>
      <c r="M169" s="16"/>
      <c r="N169" s="16"/>
      <c r="O169" s="16"/>
      <c r="P169" s="16"/>
      <c r="Q169" s="16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18" customFormat="1" ht="19.5" customHeight="1" hidden="1">
      <c r="A170" s="32"/>
      <c r="B170" s="34"/>
      <c r="C170" s="20"/>
      <c r="D170" s="26">
        <f t="shared" si="20"/>
        <v>0</v>
      </c>
      <c r="E170" s="32" t="str">
        <f t="shared" si="18"/>
        <v>วิธีเฉพาะเจาะจง</v>
      </c>
      <c r="F170" s="74" t="str">
        <f>+F160</f>
        <v>หจก.ดูคอมพิวเตอร์ เซอร์วิส</v>
      </c>
      <c r="G170" s="74" t="str">
        <f>+F170</f>
        <v>หจก.ดูคอมพิวเตอร์ เซอร์วิส</v>
      </c>
      <c r="H170" s="32" t="str">
        <f t="shared" si="19"/>
        <v>ราคาและคุณภาพสินค้า</v>
      </c>
      <c r="I170" s="32"/>
      <c r="J170" s="92"/>
      <c r="K170" s="45"/>
      <c r="L170" s="16"/>
      <c r="M170" s="16"/>
      <c r="N170" s="16"/>
      <c r="O170" s="16"/>
      <c r="P170" s="16"/>
      <c r="Q170" s="16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18" customFormat="1" ht="19.5" customHeight="1" hidden="1">
      <c r="A171" s="32"/>
      <c r="B171" s="34"/>
      <c r="C171" s="20"/>
      <c r="D171" s="26"/>
      <c r="E171" s="32" t="str">
        <f t="shared" si="18"/>
        <v>วิธีเฉพาะเจาะจง</v>
      </c>
      <c r="F171" s="74"/>
      <c r="G171" s="74"/>
      <c r="H171" s="32" t="str">
        <f t="shared" si="19"/>
        <v>ราคาและคุณภาพสินค้า</v>
      </c>
      <c r="I171" s="32"/>
      <c r="J171" s="92"/>
      <c r="K171" s="45"/>
      <c r="L171" s="16"/>
      <c r="M171" s="16"/>
      <c r="N171" s="16"/>
      <c r="O171" s="16"/>
      <c r="P171" s="16"/>
      <c r="Q171" s="16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18" customFormat="1" ht="19.5" customHeight="1" hidden="1">
      <c r="A172" s="32"/>
      <c r="B172" s="34"/>
      <c r="C172" s="20"/>
      <c r="D172" s="26"/>
      <c r="E172" s="32" t="str">
        <f t="shared" si="18"/>
        <v>วิธีเฉพาะเจาะจง</v>
      </c>
      <c r="F172" s="74"/>
      <c r="G172" s="74"/>
      <c r="H172" s="32" t="str">
        <f t="shared" si="19"/>
        <v>ราคาและคุณภาพสินค้า</v>
      </c>
      <c r="I172" s="32"/>
      <c r="J172" s="92"/>
      <c r="K172" s="45"/>
      <c r="L172" s="16"/>
      <c r="M172" s="16"/>
      <c r="N172" s="16"/>
      <c r="O172" s="16"/>
      <c r="P172" s="16"/>
      <c r="Q172" s="16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18" customFormat="1" ht="19.5" customHeight="1" hidden="1">
      <c r="A173" s="32"/>
      <c r="B173" s="34"/>
      <c r="C173" s="20"/>
      <c r="D173" s="26"/>
      <c r="E173" s="32" t="str">
        <f t="shared" si="18"/>
        <v>วิธีเฉพาะเจาะจง</v>
      </c>
      <c r="F173" s="74"/>
      <c r="G173" s="74"/>
      <c r="H173" s="32" t="str">
        <f t="shared" si="19"/>
        <v>ราคาและคุณภาพสินค้า</v>
      </c>
      <c r="I173" s="32"/>
      <c r="J173" s="92"/>
      <c r="K173" s="45"/>
      <c r="L173" s="16"/>
      <c r="M173" s="16"/>
      <c r="N173" s="16"/>
      <c r="O173" s="16"/>
      <c r="P173" s="16"/>
      <c r="Q173" s="16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18" customFormat="1" ht="19.5" customHeight="1" hidden="1">
      <c r="A174" s="32"/>
      <c r="B174" s="34"/>
      <c r="C174" s="20"/>
      <c r="D174" s="26">
        <f t="shared" si="20"/>
        <v>0</v>
      </c>
      <c r="E174" s="32" t="str">
        <f>+E169</f>
        <v>วิธีเฉพาะเจาะจง</v>
      </c>
      <c r="F174" s="74" t="s">
        <v>2203</v>
      </c>
      <c r="G174" s="74" t="str">
        <f>+F174</f>
        <v>ร้านบิ๊กซีซุปเปอร์ สโตร์</v>
      </c>
      <c r="H174" s="32" t="str">
        <f>+H169</f>
        <v>ราคาและคุณภาพสินค้า</v>
      </c>
      <c r="I174" s="32"/>
      <c r="J174" s="92"/>
      <c r="K174" s="45"/>
      <c r="L174" s="16"/>
      <c r="M174" s="16"/>
      <c r="N174" s="16"/>
      <c r="O174" s="16"/>
      <c r="P174" s="16"/>
      <c r="Q174" s="16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18" customFormat="1" ht="19.5" customHeight="1" thickBot="1">
      <c r="A175" s="32"/>
      <c r="B175" s="34"/>
      <c r="C175" s="21">
        <f>+C155+C156+C157+C158+C159+C160+C161</f>
        <v>11165</v>
      </c>
      <c r="D175" s="26"/>
      <c r="E175" s="32"/>
      <c r="F175" s="74"/>
      <c r="G175" s="74"/>
      <c r="H175" s="32"/>
      <c r="I175" s="32"/>
      <c r="J175" s="92"/>
      <c r="K175" s="45"/>
      <c r="L175" s="16"/>
      <c r="M175" s="16"/>
      <c r="N175" s="16"/>
      <c r="O175" s="16"/>
      <c r="P175" s="16"/>
      <c r="Q175" s="16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18" customFormat="1" ht="19.5" customHeight="1" thickTop="1">
      <c r="A176" s="32"/>
      <c r="B176" s="34"/>
      <c r="C176" s="20"/>
      <c r="D176" s="26"/>
      <c r="E176" s="32"/>
      <c r="F176" s="74"/>
      <c r="G176" s="74"/>
      <c r="H176" s="32"/>
      <c r="I176" s="32"/>
      <c r="J176" s="92"/>
      <c r="K176" s="45"/>
      <c r="L176" s="16"/>
      <c r="M176" s="16"/>
      <c r="N176" s="16"/>
      <c r="O176" s="16"/>
      <c r="P176" s="16"/>
      <c r="Q176" s="16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18" customFormat="1" ht="19.5" customHeight="1">
      <c r="A177" s="32"/>
      <c r="B177" s="34"/>
      <c r="C177" s="34"/>
      <c r="D177" s="26"/>
      <c r="E177" s="32"/>
      <c r="F177" s="74"/>
      <c r="G177" s="74"/>
      <c r="H177" s="32"/>
      <c r="I177" s="32"/>
      <c r="J177" s="92"/>
      <c r="K177" s="45"/>
      <c r="L177" s="16"/>
      <c r="M177" s="16"/>
      <c r="N177" s="16"/>
      <c r="O177" s="16"/>
      <c r="P177" s="16"/>
      <c r="Q177" s="16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18" customFormat="1" ht="19.5" customHeight="1">
      <c r="A178" s="32"/>
      <c r="B178" s="34"/>
      <c r="C178" s="34"/>
      <c r="D178" s="26"/>
      <c r="E178" s="34"/>
      <c r="F178" s="32"/>
      <c r="G178" s="34"/>
      <c r="H178" s="34"/>
      <c r="I178" s="34"/>
      <c r="J178" s="92"/>
      <c r="K178" s="45"/>
      <c r="L178" s="16"/>
      <c r="M178" s="16"/>
      <c r="N178" s="16"/>
      <c r="O178" s="16"/>
      <c r="P178" s="16"/>
      <c r="Q178" s="16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18" customFormat="1" ht="19.5" customHeight="1" thickBot="1">
      <c r="A179" s="35"/>
      <c r="B179" s="36"/>
      <c r="C179" s="62">
        <f>+C175+C152+C139</f>
        <v>130215.07</v>
      </c>
      <c r="D179" s="21"/>
      <c r="E179" s="37"/>
      <c r="F179" s="35"/>
      <c r="G179" s="37"/>
      <c r="H179" s="37"/>
      <c r="I179" s="37"/>
      <c r="J179" s="92"/>
      <c r="K179" s="45"/>
      <c r="L179" s="16"/>
      <c r="M179" s="16"/>
      <c r="N179" s="16"/>
      <c r="O179" s="16"/>
      <c r="P179" s="16"/>
      <c r="Q179" s="16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18" customFormat="1" ht="19.5" customHeight="1" thickTop="1">
      <c r="A180" s="38"/>
      <c r="B180" s="39"/>
      <c r="C180" s="161"/>
      <c r="D180" s="40"/>
      <c r="E180" s="40"/>
      <c r="F180" s="38"/>
      <c r="G180" s="40"/>
      <c r="H180" s="40"/>
      <c r="I180" s="40"/>
      <c r="J180" s="92"/>
      <c r="K180" s="45"/>
      <c r="L180" s="16"/>
      <c r="M180" s="16"/>
      <c r="N180" s="16"/>
      <c r="O180" s="16"/>
      <c r="P180" s="16"/>
      <c r="Q180" s="16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</sheetData>
  <sheetProtection/>
  <mergeCells count="17">
    <mergeCell ref="B89:I89"/>
    <mergeCell ref="A2:H2"/>
    <mergeCell ref="A3:H3"/>
    <mergeCell ref="A4:H4"/>
    <mergeCell ref="B6:I6"/>
    <mergeCell ref="B27:I27"/>
    <mergeCell ref="B41:I41"/>
    <mergeCell ref="B110:I110"/>
    <mergeCell ref="A135:H135"/>
    <mergeCell ref="A136:H136"/>
    <mergeCell ref="A137:H137"/>
    <mergeCell ref="B140:I140"/>
    <mergeCell ref="A65:H65"/>
    <mergeCell ref="A66:H66"/>
    <mergeCell ref="A67:H67"/>
    <mergeCell ref="A69:B69"/>
    <mergeCell ref="B70:I70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2" r:id="rId1"/>
  <rowBreaks count="2" manualBreakCount="2">
    <brk id="63" max="10" man="1"/>
    <brk id="133" max="8" man="1"/>
  </rowBreaks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58"/>
  <sheetViews>
    <sheetView view="pageBreakPreview" zoomScale="80" zoomScaleNormal="70" zoomScaleSheetLayoutView="80" zoomScalePageLayoutView="0" workbookViewId="0" topLeftCell="A1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459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56">
        <v>1</v>
      </c>
      <c r="B6" s="201" t="s">
        <v>157</v>
      </c>
      <c r="C6" s="202"/>
      <c r="D6" s="202"/>
      <c r="E6" s="202"/>
      <c r="F6" s="202"/>
      <c r="G6" s="202"/>
      <c r="H6" s="202"/>
      <c r="I6" s="203"/>
      <c r="K6" s="45"/>
    </row>
    <row r="7" spans="1:29" s="18" customFormat="1" ht="19.5" customHeight="1">
      <c r="A7" s="15"/>
      <c r="B7" s="13" t="s">
        <v>65</v>
      </c>
      <c r="C7" s="14">
        <v>80</v>
      </c>
      <c r="D7" s="22">
        <v>80</v>
      </c>
      <c r="E7" s="15" t="s">
        <v>155</v>
      </c>
      <c r="F7" s="68" t="s">
        <v>544</v>
      </c>
      <c r="G7" s="68" t="s">
        <v>545</v>
      </c>
      <c r="H7" s="15" t="s">
        <v>161</v>
      </c>
      <c r="I7" s="67">
        <v>22382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65</v>
      </c>
      <c r="C8" s="14">
        <v>80</v>
      </c>
      <c r="D8" s="14">
        <v>80</v>
      </c>
      <c r="E8" s="15" t="s">
        <v>155</v>
      </c>
      <c r="F8" s="68" t="s">
        <v>544</v>
      </c>
      <c r="G8" s="68" t="s">
        <v>545</v>
      </c>
      <c r="H8" s="15" t="s">
        <v>161</v>
      </c>
      <c r="I8" s="67">
        <v>22397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546</v>
      </c>
      <c r="C9" s="14">
        <v>1100</v>
      </c>
      <c r="D9" s="14">
        <v>1100</v>
      </c>
      <c r="E9" s="15" t="s">
        <v>155</v>
      </c>
      <c r="F9" s="68" t="s">
        <v>547</v>
      </c>
      <c r="G9" s="68" t="s">
        <v>548</v>
      </c>
      <c r="H9" s="15" t="s">
        <v>161</v>
      </c>
      <c r="I9" s="67">
        <v>22400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363</v>
      </c>
      <c r="C10" s="14">
        <v>2500</v>
      </c>
      <c r="D10" s="14">
        <v>2500</v>
      </c>
      <c r="E10" s="15" t="s">
        <v>155</v>
      </c>
      <c r="F10" s="68" t="s">
        <v>561</v>
      </c>
      <c r="G10" s="68" t="s">
        <v>562</v>
      </c>
      <c r="H10" s="15" t="s">
        <v>161</v>
      </c>
      <c r="I10" s="67">
        <v>22400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363</v>
      </c>
      <c r="C11" s="14">
        <v>560</v>
      </c>
      <c r="D11" s="14">
        <v>560</v>
      </c>
      <c r="E11" s="15" t="s">
        <v>155</v>
      </c>
      <c r="F11" s="68" t="s">
        <v>563</v>
      </c>
      <c r="G11" s="68" t="s">
        <v>564</v>
      </c>
      <c r="H11" s="15" t="s">
        <v>161</v>
      </c>
      <c r="I11" s="67">
        <v>22400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37</v>
      </c>
      <c r="C12" s="14">
        <v>800</v>
      </c>
      <c r="D12" s="14">
        <v>800</v>
      </c>
      <c r="E12" s="15" t="s">
        <v>155</v>
      </c>
      <c r="F12" s="68" t="s">
        <v>549</v>
      </c>
      <c r="G12" s="68" t="s">
        <v>550</v>
      </c>
      <c r="H12" s="15" t="s">
        <v>161</v>
      </c>
      <c r="I12" s="67">
        <v>22374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65</v>
      </c>
      <c r="C13" s="14">
        <v>400</v>
      </c>
      <c r="D13" s="14">
        <v>400</v>
      </c>
      <c r="E13" s="15" t="s">
        <v>155</v>
      </c>
      <c r="F13" s="68" t="s">
        <v>551</v>
      </c>
      <c r="G13" s="68" t="s">
        <v>552</v>
      </c>
      <c r="H13" s="15" t="s">
        <v>161</v>
      </c>
      <c r="I13" s="67" t="s">
        <v>553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65</v>
      </c>
      <c r="C14" s="14">
        <v>160</v>
      </c>
      <c r="D14" s="14">
        <v>160</v>
      </c>
      <c r="E14" s="15" t="s">
        <v>155</v>
      </c>
      <c r="F14" s="68" t="s">
        <v>554</v>
      </c>
      <c r="G14" s="68" t="s">
        <v>555</v>
      </c>
      <c r="H14" s="15" t="s">
        <v>161</v>
      </c>
      <c r="I14" s="67" t="s">
        <v>556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198</v>
      </c>
      <c r="C15" s="14">
        <v>1080</v>
      </c>
      <c r="D15" s="22">
        <v>1080</v>
      </c>
      <c r="E15" s="15" t="s">
        <v>155</v>
      </c>
      <c r="F15" s="68" t="s">
        <v>557</v>
      </c>
      <c r="G15" s="68" t="s">
        <v>558</v>
      </c>
      <c r="H15" s="15" t="s">
        <v>161</v>
      </c>
      <c r="I15" s="67">
        <v>22374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42</v>
      </c>
      <c r="C16" s="14">
        <v>500</v>
      </c>
      <c r="D16" s="14">
        <v>500</v>
      </c>
      <c r="E16" s="15" t="s">
        <v>155</v>
      </c>
      <c r="F16" s="68" t="s">
        <v>560</v>
      </c>
      <c r="G16" s="68" t="s">
        <v>559</v>
      </c>
      <c r="H16" s="15" t="s">
        <v>161</v>
      </c>
      <c r="I16" s="67">
        <v>22380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14"/>
      <c r="E17" s="15" t="s">
        <v>155</v>
      </c>
      <c r="F17" s="68" t="s">
        <v>460</v>
      </c>
      <c r="G17" s="68" t="s">
        <v>461</v>
      </c>
      <c r="H17" s="15" t="s">
        <v>161</v>
      </c>
      <c r="I17" s="67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 t="s">
        <v>460</v>
      </c>
      <c r="G18" s="68" t="s">
        <v>461</v>
      </c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26"/>
      <c r="E19" s="15" t="s">
        <v>155</v>
      </c>
      <c r="F19" s="68" t="s">
        <v>460</v>
      </c>
      <c r="G19" s="68" t="s">
        <v>461</v>
      </c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 t="s">
        <v>460</v>
      </c>
      <c r="G20" s="68" t="s">
        <v>461</v>
      </c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 t="s">
        <v>460</v>
      </c>
      <c r="G21" s="68" t="s">
        <v>461</v>
      </c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 t="s">
        <v>460</v>
      </c>
      <c r="G22" s="68" t="s">
        <v>461</v>
      </c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4"/>
      <c r="D23" s="14"/>
      <c r="E23" s="15" t="s">
        <v>155</v>
      </c>
      <c r="F23" s="68" t="s">
        <v>460</v>
      </c>
      <c r="G23" s="68" t="s">
        <v>461</v>
      </c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61"/>
      <c r="D24" s="14"/>
      <c r="E24" s="15" t="s">
        <v>155</v>
      </c>
      <c r="F24" s="68" t="s">
        <v>460</v>
      </c>
      <c r="G24" s="68" t="s">
        <v>461</v>
      </c>
      <c r="H24" s="15" t="s">
        <v>161</v>
      </c>
      <c r="I24" s="15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SUM(C7:C24)</f>
        <v>7260</v>
      </c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>
        <v>2</v>
      </c>
      <c r="B27" s="198" t="s">
        <v>18</v>
      </c>
      <c r="C27" s="199"/>
      <c r="D27" s="199"/>
      <c r="E27" s="199"/>
      <c r="F27" s="199"/>
      <c r="G27" s="199"/>
      <c r="H27" s="199"/>
      <c r="I27" s="200"/>
      <c r="J27" s="16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198</v>
      </c>
      <c r="C28" s="14">
        <v>540</v>
      </c>
      <c r="D28" s="14">
        <v>540</v>
      </c>
      <c r="E28" s="15" t="s">
        <v>155</v>
      </c>
      <c r="F28" s="68" t="s">
        <v>533</v>
      </c>
      <c r="G28" s="68" t="s">
        <v>532</v>
      </c>
      <c r="H28" s="15" t="s">
        <v>161</v>
      </c>
      <c r="I28" s="67">
        <v>22389</v>
      </c>
      <c r="J28" s="16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198</v>
      </c>
      <c r="C29" s="14">
        <v>1260</v>
      </c>
      <c r="D29" s="14">
        <v>1260</v>
      </c>
      <c r="E29" s="15" t="s">
        <v>155</v>
      </c>
      <c r="F29" s="68" t="s">
        <v>534</v>
      </c>
      <c r="G29" s="68" t="s">
        <v>535</v>
      </c>
      <c r="H29" s="15" t="s">
        <v>161</v>
      </c>
      <c r="I29" s="67">
        <v>22389</v>
      </c>
      <c r="J29" s="16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42</v>
      </c>
      <c r="C30" s="14">
        <v>160</v>
      </c>
      <c r="D30" s="14">
        <v>160</v>
      </c>
      <c r="E30" s="15" t="s">
        <v>155</v>
      </c>
      <c r="F30" s="68" t="s">
        <v>537</v>
      </c>
      <c r="G30" s="68" t="s">
        <v>536</v>
      </c>
      <c r="H30" s="15" t="s">
        <v>161</v>
      </c>
      <c r="I30" s="67">
        <v>22390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42</v>
      </c>
      <c r="C31" s="14">
        <v>2040</v>
      </c>
      <c r="D31" s="14">
        <v>2040</v>
      </c>
      <c r="E31" s="15" t="s">
        <v>155</v>
      </c>
      <c r="F31" s="68" t="s">
        <v>539</v>
      </c>
      <c r="G31" s="68" t="s">
        <v>538</v>
      </c>
      <c r="H31" s="15" t="s">
        <v>161</v>
      </c>
      <c r="I31" s="67">
        <v>22390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193</v>
      </c>
      <c r="C32" s="14">
        <v>2300</v>
      </c>
      <c r="D32" s="14">
        <v>2300</v>
      </c>
      <c r="E32" s="15" t="s">
        <v>155</v>
      </c>
      <c r="F32" s="68" t="s">
        <v>540</v>
      </c>
      <c r="G32" s="68" t="s">
        <v>541</v>
      </c>
      <c r="H32" s="15" t="s">
        <v>161</v>
      </c>
      <c r="I32" s="67">
        <v>22376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37</v>
      </c>
      <c r="C33" s="14">
        <v>400</v>
      </c>
      <c r="D33" s="14">
        <v>400</v>
      </c>
      <c r="E33" s="15" t="s">
        <v>155</v>
      </c>
      <c r="F33" s="68" t="s">
        <v>542</v>
      </c>
      <c r="G33" s="68" t="s">
        <v>543</v>
      </c>
      <c r="H33" s="15" t="s">
        <v>161</v>
      </c>
      <c r="I33" s="67">
        <v>22382</v>
      </c>
      <c r="J33" s="16">
        <v>8740</v>
      </c>
      <c r="K33" s="45" t="s">
        <v>184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14"/>
      <c r="E34" s="15" t="s">
        <v>155</v>
      </c>
      <c r="F34" s="68" t="s">
        <v>460</v>
      </c>
      <c r="G34" s="68" t="s">
        <v>461</v>
      </c>
      <c r="H34" s="15" t="s">
        <v>161</v>
      </c>
      <c r="I34" s="67"/>
      <c r="J34" s="70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26"/>
      <c r="E35" s="15" t="s">
        <v>155</v>
      </c>
      <c r="F35" s="68" t="s">
        <v>460</v>
      </c>
      <c r="G35" s="68" t="s">
        <v>461</v>
      </c>
      <c r="H35" s="15" t="s">
        <v>161</v>
      </c>
      <c r="I35" s="67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14"/>
      <c r="E36" s="15" t="s">
        <v>155</v>
      </c>
      <c r="F36" s="68" t="s">
        <v>460</v>
      </c>
      <c r="G36" s="68" t="s">
        <v>461</v>
      </c>
      <c r="H36" s="15" t="s">
        <v>161</v>
      </c>
      <c r="I36" s="67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26"/>
      <c r="E37" s="15" t="s">
        <v>155</v>
      </c>
      <c r="F37" s="68" t="s">
        <v>460</v>
      </c>
      <c r="G37" s="68" t="s">
        <v>461</v>
      </c>
      <c r="H37" s="15" t="s">
        <v>161</v>
      </c>
      <c r="I37" s="67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14"/>
      <c r="D38" s="14"/>
      <c r="E38" s="15" t="s">
        <v>155</v>
      </c>
      <c r="F38" s="68" t="s">
        <v>304</v>
      </c>
      <c r="G38" s="68" t="s">
        <v>305</v>
      </c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26"/>
      <c r="E39" s="15" t="s">
        <v>155</v>
      </c>
      <c r="F39" s="68" t="s">
        <v>304</v>
      </c>
      <c r="G39" s="68" t="s">
        <v>305</v>
      </c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 t="s">
        <v>304</v>
      </c>
      <c r="G40" s="68" t="s">
        <v>305</v>
      </c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 t="s">
        <v>304</v>
      </c>
      <c r="G41" s="68" t="s">
        <v>305</v>
      </c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 t="s">
        <v>304</v>
      </c>
      <c r="G42" s="68" t="s">
        <v>305</v>
      </c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 t="s">
        <v>304</v>
      </c>
      <c r="G43" s="68" t="s">
        <v>305</v>
      </c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 t="s">
        <v>304</v>
      </c>
      <c r="G44" s="68" t="s">
        <v>305</v>
      </c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 t="s">
        <v>304</v>
      </c>
      <c r="G45" s="68" t="s">
        <v>305</v>
      </c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 t="s">
        <v>304</v>
      </c>
      <c r="G46" s="68" t="s">
        <v>305</v>
      </c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14"/>
      <c r="D47" s="14"/>
      <c r="E47" s="15" t="s">
        <v>155</v>
      </c>
      <c r="F47" s="68" t="s">
        <v>304</v>
      </c>
      <c r="G47" s="68" t="s">
        <v>305</v>
      </c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8.75" customHeight="1" hidden="1">
      <c r="A48" s="15"/>
      <c r="B48" s="17"/>
      <c r="C48" s="26"/>
      <c r="D48" s="14"/>
      <c r="E48" s="15" t="s">
        <v>155</v>
      </c>
      <c r="F48" s="68" t="s">
        <v>304</v>
      </c>
      <c r="G48" s="68" t="s">
        <v>305</v>
      </c>
      <c r="H48" s="15" t="s">
        <v>161</v>
      </c>
      <c r="I48" s="15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9.5" customHeight="1" thickBot="1">
      <c r="A49" s="15"/>
      <c r="B49" s="17"/>
      <c r="C49" s="62">
        <f>SUM(C28:C48)</f>
        <v>6700</v>
      </c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3" customFormat="1" ht="19.5" customHeight="1" thickTop="1">
      <c r="A50" s="15"/>
      <c r="B50" s="17"/>
      <c r="C50" s="58"/>
      <c r="D50" s="14"/>
      <c r="E50" s="13"/>
      <c r="F50" s="15"/>
      <c r="G50" s="13"/>
      <c r="H50" s="15"/>
      <c r="I50" s="13"/>
      <c r="J50" s="16"/>
      <c r="K50" s="45"/>
      <c r="L50" s="16"/>
      <c r="M50" s="16"/>
      <c r="N50" s="16"/>
      <c r="O50" s="16"/>
      <c r="P50" s="16"/>
      <c r="Q50" s="1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7" customFormat="1" ht="19.5" customHeight="1">
      <c r="A51" s="15">
        <v>3</v>
      </c>
      <c r="B51" s="198" t="s">
        <v>19</v>
      </c>
      <c r="C51" s="199"/>
      <c r="D51" s="199"/>
      <c r="E51" s="199"/>
      <c r="F51" s="199"/>
      <c r="G51" s="199"/>
      <c r="H51" s="199"/>
      <c r="I51" s="200"/>
      <c r="J51" s="16"/>
      <c r="K51" s="51"/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363</v>
      </c>
      <c r="C52" s="14">
        <v>500</v>
      </c>
      <c r="D52" s="14">
        <v>500</v>
      </c>
      <c r="E52" s="15" t="s">
        <v>155</v>
      </c>
      <c r="F52" s="68" t="s">
        <v>509</v>
      </c>
      <c r="G52" s="68" t="s">
        <v>510</v>
      </c>
      <c r="H52" s="15" t="s">
        <v>161</v>
      </c>
      <c r="I52" s="67">
        <v>22397</v>
      </c>
      <c r="J52" s="16">
        <v>15450.13</v>
      </c>
      <c r="K52" s="45">
        <v>5950</v>
      </c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94</v>
      </c>
      <c r="C53" s="14">
        <v>683</v>
      </c>
      <c r="D53" s="14">
        <v>683</v>
      </c>
      <c r="E53" s="15" t="s">
        <v>155</v>
      </c>
      <c r="F53" s="68" t="s">
        <v>511</v>
      </c>
      <c r="G53" s="68" t="s">
        <v>512</v>
      </c>
      <c r="H53" s="15" t="s">
        <v>161</v>
      </c>
      <c r="I53" s="67">
        <v>22380</v>
      </c>
      <c r="J53" s="16">
        <v>4500</v>
      </c>
      <c r="K53" s="45">
        <v>9376</v>
      </c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226</v>
      </c>
      <c r="C54" s="14">
        <v>90</v>
      </c>
      <c r="D54" s="14">
        <v>90</v>
      </c>
      <c r="E54" s="15" t="s">
        <v>155</v>
      </c>
      <c r="F54" s="68" t="s">
        <v>513</v>
      </c>
      <c r="G54" s="68" t="s">
        <v>514</v>
      </c>
      <c r="H54" s="15" t="s">
        <v>161</v>
      </c>
      <c r="I54" s="67">
        <v>22374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94</v>
      </c>
      <c r="C55" s="14">
        <v>220</v>
      </c>
      <c r="D55" s="14">
        <v>220</v>
      </c>
      <c r="E55" s="15" t="s">
        <v>155</v>
      </c>
      <c r="F55" s="68" t="s">
        <v>515</v>
      </c>
      <c r="G55" s="68" t="s">
        <v>516</v>
      </c>
      <c r="H55" s="15" t="s">
        <v>161</v>
      </c>
      <c r="I55" s="67">
        <v>22380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27" customFormat="1" ht="19.5" customHeight="1">
      <c r="A56" s="15"/>
      <c r="B56" s="13" t="s">
        <v>65</v>
      </c>
      <c r="C56" s="14">
        <v>100</v>
      </c>
      <c r="D56" s="14">
        <v>100</v>
      </c>
      <c r="E56" s="15" t="s">
        <v>155</v>
      </c>
      <c r="F56" s="68" t="s">
        <v>517</v>
      </c>
      <c r="G56" s="68" t="s">
        <v>518</v>
      </c>
      <c r="H56" s="15" t="s">
        <v>161</v>
      </c>
      <c r="I56" s="67">
        <v>22367</v>
      </c>
      <c r="J56" s="16"/>
      <c r="K56" s="45"/>
      <c r="L56" s="16"/>
      <c r="M56" s="16"/>
      <c r="N56" s="16"/>
      <c r="O56" s="16"/>
      <c r="P56" s="16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7" s="19" customFormat="1" ht="18.75" customHeight="1">
      <c r="A57" s="15"/>
      <c r="B57" s="13" t="s">
        <v>65</v>
      </c>
      <c r="C57" s="14">
        <v>100</v>
      </c>
      <c r="D57" s="14">
        <v>100</v>
      </c>
      <c r="E57" s="15" t="s">
        <v>155</v>
      </c>
      <c r="F57" s="68" t="s">
        <v>517</v>
      </c>
      <c r="G57" s="68" t="s">
        <v>518</v>
      </c>
      <c r="H57" s="15" t="s">
        <v>161</v>
      </c>
      <c r="I57" s="67">
        <v>22369</v>
      </c>
      <c r="J57" s="16"/>
      <c r="K57" s="45"/>
      <c r="L57" s="16"/>
      <c r="M57" s="16"/>
      <c r="N57" s="16"/>
      <c r="O57" s="16"/>
      <c r="P57" s="16"/>
      <c r="Q57" s="16"/>
    </row>
    <row r="58" spans="1:17" s="25" customFormat="1" ht="19.5" customHeight="1">
      <c r="A58" s="15"/>
      <c r="B58" s="13" t="s">
        <v>65</v>
      </c>
      <c r="C58" s="14">
        <v>100</v>
      </c>
      <c r="D58" s="14">
        <v>100</v>
      </c>
      <c r="E58" s="15" t="s">
        <v>155</v>
      </c>
      <c r="F58" s="68" t="s">
        <v>517</v>
      </c>
      <c r="G58" s="68" t="s">
        <v>518</v>
      </c>
      <c r="H58" s="15" t="s">
        <v>161</v>
      </c>
      <c r="I58" s="67">
        <v>22373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198</v>
      </c>
      <c r="C59" s="14">
        <v>105</v>
      </c>
      <c r="D59" s="14">
        <v>105</v>
      </c>
      <c r="E59" s="15" t="s">
        <v>155</v>
      </c>
      <c r="F59" s="68" t="s">
        <v>520</v>
      </c>
      <c r="G59" s="68" t="s">
        <v>519</v>
      </c>
      <c r="H59" s="15" t="s">
        <v>161</v>
      </c>
      <c r="I59" s="67">
        <v>22369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348</v>
      </c>
      <c r="C60" s="14">
        <v>8400</v>
      </c>
      <c r="D60" s="14">
        <v>8400</v>
      </c>
      <c r="E60" s="15" t="s">
        <v>155</v>
      </c>
      <c r="F60" s="68" t="s">
        <v>521</v>
      </c>
      <c r="G60" s="68" t="s">
        <v>522</v>
      </c>
      <c r="H60" s="15" t="s">
        <v>161</v>
      </c>
      <c r="I60" s="67">
        <v>22388</v>
      </c>
      <c r="J60" s="16">
        <v>12485.98</v>
      </c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33</v>
      </c>
      <c r="C61" s="14">
        <v>700</v>
      </c>
      <c r="D61" s="14">
        <v>700</v>
      </c>
      <c r="E61" s="15" t="s">
        <v>155</v>
      </c>
      <c r="F61" s="68" t="s">
        <v>524</v>
      </c>
      <c r="G61" s="68" t="s">
        <v>523</v>
      </c>
      <c r="H61" s="15" t="s">
        <v>161</v>
      </c>
      <c r="I61" s="67">
        <v>22390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226</v>
      </c>
      <c r="C62" s="14">
        <v>150</v>
      </c>
      <c r="D62" s="14">
        <v>150</v>
      </c>
      <c r="E62" s="15" t="s">
        <v>155</v>
      </c>
      <c r="F62" s="68" t="s">
        <v>525</v>
      </c>
      <c r="G62" s="68" t="s">
        <v>526</v>
      </c>
      <c r="H62" s="15" t="s">
        <v>161</v>
      </c>
      <c r="I62" s="67">
        <v>22392</v>
      </c>
      <c r="J62" s="16"/>
      <c r="K62" s="45"/>
      <c r="L62" s="16"/>
      <c r="M62" s="16"/>
      <c r="N62" s="16"/>
      <c r="O62" s="16"/>
      <c r="P62" s="16"/>
      <c r="Q62" s="24"/>
    </row>
    <row r="63" spans="1:17" s="25" customFormat="1" ht="19.5" customHeight="1">
      <c r="A63" s="15"/>
      <c r="B63" s="13" t="s">
        <v>198</v>
      </c>
      <c r="C63" s="14">
        <v>240</v>
      </c>
      <c r="D63" s="14">
        <v>240</v>
      </c>
      <c r="E63" s="15" t="s">
        <v>155</v>
      </c>
      <c r="F63" s="68" t="s">
        <v>527</v>
      </c>
      <c r="G63" s="68" t="s">
        <v>528</v>
      </c>
      <c r="H63" s="15" t="s">
        <v>161</v>
      </c>
      <c r="I63" s="67">
        <v>22388</v>
      </c>
      <c r="J63" s="16"/>
      <c r="K63" s="45"/>
      <c r="L63" s="16"/>
      <c r="M63" s="16"/>
      <c r="N63" s="16"/>
      <c r="O63" s="16"/>
      <c r="P63" s="16"/>
      <c r="Q63" s="24"/>
    </row>
    <row r="64" spans="1:29" s="27" customFormat="1" ht="19.5" customHeight="1">
      <c r="A64" s="15"/>
      <c r="B64" s="13" t="s">
        <v>65</v>
      </c>
      <c r="C64" s="14">
        <v>100</v>
      </c>
      <c r="D64" s="14">
        <v>100</v>
      </c>
      <c r="E64" s="15" t="s">
        <v>155</v>
      </c>
      <c r="F64" s="68" t="s">
        <v>517</v>
      </c>
      <c r="G64" s="68" t="s">
        <v>518</v>
      </c>
      <c r="H64" s="15" t="s">
        <v>161</v>
      </c>
      <c r="I64" s="67">
        <v>22393</v>
      </c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>
      <c r="A65" s="15"/>
      <c r="B65" s="13" t="s">
        <v>529</v>
      </c>
      <c r="C65" s="14">
        <v>1000</v>
      </c>
      <c r="D65" s="14">
        <v>1000</v>
      </c>
      <c r="E65" s="15" t="s">
        <v>155</v>
      </c>
      <c r="F65" s="68" t="s">
        <v>531</v>
      </c>
      <c r="G65" s="68" t="s">
        <v>530</v>
      </c>
      <c r="H65" s="15" t="s">
        <v>161</v>
      </c>
      <c r="I65" s="67">
        <v>22388</v>
      </c>
      <c r="J65" s="16" t="s">
        <v>184</v>
      </c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s="27" customFormat="1" ht="19.5" customHeight="1" hidden="1">
      <c r="A66" s="15"/>
      <c r="B66" s="13"/>
      <c r="C66" s="61"/>
      <c r="D66" s="14"/>
      <c r="E66" s="15" t="s">
        <v>155</v>
      </c>
      <c r="F66" s="68" t="s">
        <v>304</v>
      </c>
      <c r="G66" s="68" t="s">
        <v>305</v>
      </c>
      <c r="H66" s="15" t="s">
        <v>161</v>
      </c>
      <c r="I66" s="15"/>
      <c r="J66" s="16"/>
      <c r="K66" s="45"/>
      <c r="L66" s="16"/>
      <c r="M66" s="16"/>
      <c r="N66" s="16"/>
      <c r="O66" s="16"/>
      <c r="P66" s="16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17" s="25" customFormat="1" ht="19.5" customHeight="1" thickBot="1">
      <c r="A67" s="15"/>
      <c r="B67" s="17"/>
      <c r="C67" s="62">
        <f>SUM(C52:C66)</f>
        <v>12488</v>
      </c>
      <c r="D67" s="14"/>
      <c r="E67" s="13"/>
      <c r="F67" s="15"/>
      <c r="G67" s="13"/>
      <c r="H67" s="15"/>
      <c r="I67" s="13"/>
      <c r="J67" s="16"/>
      <c r="K67" s="45"/>
      <c r="L67" s="16"/>
      <c r="M67" s="16"/>
      <c r="N67" s="16"/>
      <c r="O67" s="16"/>
      <c r="P67" s="16"/>
      <c r="Q67" s="24"/>
    </row>
    <row r="68" spans="1:17" s="25" customFormat="1" ht="19.5" customHeight="1" thickTop="1">
      <c r="A68" s="15"/>
      <c r="B68" s="17"/>
      <c r="C68" s="58"/>
      <c r="D68" s="14"/>
      <c r="E68" s="13"/>
      <c r="F68" s="15"/>
      <c r="G68" s="13"/>
      <c r="H68" s="15"/>
      <c r="I68" s="13"/>
      <c r="J68" s="16"/>
      <c r="L68" s="16"/>
      <c r="M68" s="16"/>
      <c r="N68" s="16"/>
      <c r="O68" s="16"/>
      <c r="P68" s="16"/>
      <c r="Q68" s="24"/>
    </row>
    <row r="69" spans="1:29" s="27" customFormat="1" ht="19.5" customHeight="1">
      <c r="A69" s="15">
        <v>4</v>
      </c>
      <c r="B69" s="198" t="s">
        <v>20</v>
      </c>
      <c r="C69" s="199"/>
      <c r="D69" s="199"/>
      <c r="E69" s="199"/>
      <c r="F69" s="199"/>
      <c r="G69" s="199"/>
      <c r="H69" s="199"/>
      <c r="I69" s="200"/>
      <c r="J69" s="16"/>
      <c r="K69" s="51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198</v>
      </c>
      <c r="C70" s="14">
        <v>1140</v>
      </c>
      <c r="D70" s="14">
        <v>1140</v>
      </c>
      <c r="E70" s="15" t="s">
        <v>155</v>
      </c>
      <c r="F70" s="71" t="s">
        <v>503</v>
      </c>
      <c r="G70" s="13" t="s">
        <v>504</v>
      </c>
      <c r="H70" s="15" t="s">
        <v>161</v>
      </c>
      <c r="I70" s="67">
        <v>22380</v>
      </c>
      <c r="J70" s="16">
        <v>3145</v>
      </c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363</v>
      </c>
      <c r="C71" s="14">
        <v>1005</v>
      </c>
      <c r="D71" s="14">
        <v>1005</v>
      </c>
      <c r="E71" s="15" t="s">
        <v>155</v>
      </c>
      <c r="F71" s="68" t="s">
        <v>495</v>
      </c>
      <c r="G71" s="68" t="s">
        <v>496</v>
      </c>
      <c r="H71" s="15" t="s">
        <v>161</v>
      </c>
      <c r="I71" s="67">
        <v>22380</v>
      </c>
      <c r="J71" s="16"/>
      <c r="K71" s="45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94</v>
      </c>
      <c r="C72" s="14">
        <v>1000</v>
      </c>
      <c r="D72" s="14">
        <v>1000</v>
      </c>
      <c r="E72" s="15" t="s">
        <v>155</v>
      </c>
      <c r="F72" s="68" t="s">
        <v>497</v>
      </c>
      <c r="G72" s="68" t="s">
        <v>498</v>
      </c>
      <c r="H72" s="15" t="s">
        <v>161</v>
      </c>
      <c r="I72" s="67">
        <v>22376</v>
      </c>
      <c r="J72" s="16"/>
      <c r="K72" s="44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363</v>
      </c>
      <c r="C73" s="14">
        <v>1000</v>
      </c>
      <c r="D73" s="14">
        <v>1000</v>
      </c>
      <c r="E73" s="15" t="s">
        <v>155</v>
      </c>
      <c r="F73" s="68" t="s">
        <v>499</v>
      </c>
      <c r="G73" s="68" t="s">
        <v>500</v>
      </c>
      <c r="H73" s="15" t="s">
        <v>161</v>
      </c>
      <c r="I73" s="67">
        <v>22391</v>
      </c>
      <c r="J73" s="16">
        <v>13040.25</v>
      </c>
      <c r="K73" s="45"/>
      <c r="L73" s="16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198</v>
      </c>
      <c r="C74" s="14">
        <v>800</v>
      </c>
      <c r="D74" s="14">
        <v>800</v>
      </c>
      <c r="E74" s="15" t="s">
        <v>155</v>
      </c>
      <c r="F74" s="71" t="s">
        <v>501</v>
      </c>
      <c r="G74" s="13" t="s">
        <v>502</v>
      </c>
      <c r="H74" s="15" t="s">
        <v>161</v>
      </c>
      <c r="I74" s="67">
        <v>22392</v>
      </c>
      <c r="J74" s="16">
        <v>3954</v>
      </c>
      <c r="K74" s="44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42</v>
      </c>
      <c r="C75" s="14">
        <v>875</v>
      </c>
      <c r="D75" s="14">
        <v>875</v>
      </c>
      <c r="E75" s="15" t="s">
        <v>155</v>
      </c>
      <c r="F75" s="68" t="s">
        <v>505</v>
      </c>
      <c r="G75" s="68" t="s">
        <v>506</v>
      </c>
      <c r="H75" s="15" t="s">
        <v>161</v>
      </c>
      <c r="I75" s="67">
        <v>22391</v>
      </c>
      <c r="J75" s="27">
        <v>6076.75</v>
      </c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385</v>
      </c>
      <c r="C76" s="14">
        <v>1500</v>
      </c>
      <c r="D76" s="14">
        <v>1500</v>
      </c>
      <c r="E76" s="15" t="s">
        <v>155</v>
      </c>
      <c r="F76" s="71" t="s">
        <v>507</v>
      </c>
      <c r="G76" s="13" t="s">
        <v>508</v>
      </c>
      <c r="H76" s="15" t="s">
        <v>161</v>
      </c>
      <c r="I76" s="67">
        <v>22389</v>
      </c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 t="s">
        <v>460</v>
      </c>
      <c r="G77" s="68" t="s">
        <v>461</v>
      </c>
      <c r="H77" s="15" t="s">
        <v>161</v>
      </c>
      <c r="I77" s="67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 t="s">
        <v>304</v>
      </c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3"/>
      <c r="C79" s="57"/>
      <c r="D79" s="14"/>
      <c r="E79" s="15" t="s">
        <v>155</v>
      </c>
      <c r="F79" s="68" t="s">
        <v>304</v>
      </c>
      <c r="G79" s="68" t="s">
        <v>305</v>
      </c>
      <c r="H79" s="15" t="s">
        <v>161</v>
      </c>
      <c r="I79" s="15"/>
      <c r="J79" s="16"/>
      <c r="K79" s="45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 t="s">
        <v>304</v>
      </c>
      <c r="G80" s="68" t="s">
        <v>305</v>
      </c>
      <c r="H80" s="15" t="s">
        <v>161</v>
      </c>
      <c r="I80" s="15"/>
      <c r="J80" s="16"/>
      <c r="K80" s="48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 t="s">
        <v>304</v>
      </c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 t="s">
        <v>304</v>
      </c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 t="s">
        <v>304</v>
      </c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57"/>
      <c r="D84" s="14"/>
      <c r="E84" s="15" t="s">
        <v>155</v>
      </c>
      <c r="F84" s="68" t="s">
        <v>304</v>
      </c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hidden="1">
      <c r="A85" s="15"/>
      <c r="B85" s="17"/>
      <c r="C85" s="61"/>
      <c r="D85" s="14"/>
      <c r="E85" s="15" t="s">
        <v>155</v>
      </c>
      <c r="F85" s="68" t="s">
        <v>304</v>
      </c>
      <c r="G85" s="68" t="s">
        <v>305</v>
      </c>
      <c r="H85" s="15" t="s">
        <v>161</v>
      </c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Bot="1">
      <c r="A86" s="15"/>
      <c r="B86" s="17"/>
      <c r="C86" s="62">
        <f>SUM(C70:C85)</f>
        <v>7320</v>
      </c>
      <c r="D86" s="14"/>
      <c r="E86" s="13"/>
      <c r="F86" s="15"/>
      <c r="G86" s="13"/>
      <c r="H86" s="15"/>
      <c r="I86" s="15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 thickTop="1">
      <c r="A87" s="28"/>
      <c r="B87" s="29"/>
      <c r="C87" s="64"/>
      <c r="D87" s="60"/>
      <c r="E87" s="30"/>
      <c r="F87" s="28"/>
      <c r="G87" s="30"/>
      <c r="H87" s="28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28"/>
      <c r="B88" s="29"/>
      <c r="C88" s="59">
        <f>+C25+C49+C67+C86</f>
        <v>33768</v>
      </c>
      <c r="D88" s="60"/>
      <c r="E88" s="30"/>
      <c r="F88" s="28"/>
      <c r="G88" s="30"/>
      <c r="H88" s="30"/>
      <c r="I88" s="3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7" customFormat="1" ht="19.5" customHeight="1">
      <c r="A89" s="38"/>
      <c r="B89" s="39"/>
      <c r="C89" s="65"/>
      <c r="D89" s="41"/>
      <c r="E89" s="40"/>
      <c r="F89" s="38"/>
      <c r="G89" s="40"/>
      <c r="H89" s="40"/>
      <c r="I89" s="40"/>
      <c r="J89" s="16"/>
      <c r="K89" s="45"/>
      <c r="L89" s="16"/>
      <c r="M89" s="16"/>
      <c r="N89" s="16"/>
      <c r="O89" s="16"/>
      <c r="P89" s="16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7" ht="21" customHeight="1">
      <c r="A90" s="1"/>
      <c r="B90" s="1"/>
      <c r="C90" s="1"/>
      <c r="D90" s="1"/>
      <c r="E90" s="1"/>
      <c r="F90" s="1"/>
      <c r="G90" s="1"/>
    </row>
    <row r="91" spans="1:9" ht="24">
      <c r="A91" s="172" t="str">
        <f>+A2</f>
        <v>สรุปผลการดำเนินการจัดซื้อจัดจ้างในรอบเดือน</v>
      </c>
      <c r="B91" s="172"/>
      <c r="C91" s="172"/>
      <c r="D91" s="172"/>
      <c r="E91" s="172"/>
      <c r="F91" s="172"/>
      <c r="G91" s="172"/>
      <c r="H91" s="172"/>
      <c r="I91" s="72"/>
    </row>
    <row r="92" spans="1:9" ht="24">
      <c r="A92" s="172" t="s">
        <v>1</v>
      </c>
      <c r="B92" s="172"/>
      <c r="C92" s="172"/>
      <c r="D92" s="172"/>
      <c r="E92" s="172"/>
      <c r="F92" s="172"/>
      <c r="G92" s="172"/>
      <c r="H92" s="172"/>
      <c r="I92" s="72"/>
    </row>
    <row r="93" spans="1:9" ht="24">
      <c r="A93" s="173" t="str">
        <f>+A4</f>
        <v>วันที่ 30 เมษายน 2561</v>
      </c>
      <c r="B93" s="173"/>
      <c r="C93" s="173"/>
      <c r="D93" s="173"/>
      <c r="E93" s="173"/>
      <c r="F93" s="173"/>
      <c r="G93" s="173"/>
      <c r="H93" s="173"/>
      <c r="I93" s="55" t="str">
        <f>+I4</f>
        <v>แบบ สขร.1</v>
      </c>
    </row>
    <row r="94" spans="1:9" ht="71.25" customHeight="1">
      <c r="A94" s="3" t="s">
        <v>149</v>
      </c>
      <c r="B94" s="3" t="s">
        <v>146</v>
      </c>
      <c r="C94" s="3" t="s">
        <v>147</v>
      </c>
      <c r="D94" s="3" t="s">
        <v>148</v>
      </c>
      <c r="E94" s="3" t="s">
        <v>150</v>
      </c>
      <c r="F94" s="3" t="s">
        <v>152</v>
      </c>
      <c r="G94" s="3" t="s">
        <v>153</v>
      </c>
      <c r="H94" s="3" t="s">
        <v>154</v>
      </c>
      <c r="I94" s="3" t="s">
        <v>156</v>
      </c>
    </row>
    <row r="95" spans="1:29" s="27" customFormat="1" ht="19.5" customHeight="1">
      <c r="A95" s="177" t="s">
        <v>22</v>
      </c>
      <c r="B95" s="178"/>
      <c r="C95" s="66">
        <f>+C88</f>
        <v>33768</v>
      </c>
      <c r="D95" s="54"/>
      <c r="E95" s="53"/>
      <c r="F95" s="52"/>
      <c r="G95" s="53"/>
      <c r="H95" s="52"/>
      <c r="I95" s="53"/>
      <c r="J95" s="16"/>
      <c r="K95" s="45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>
        <v>5</v>
      </c>
      <c r="B96" s="198" t="s">
        <v>23</v>
      </c>
      <c r="C96" s="199"/>
      <c r="D96" s="199"/>
      <c r="E96" s="199"/>
      <c r="F96" s="199"/>
      <c r="G96" s="199"/>
      <c r="H96" s="199"/>
      <c r="I96" s="200"/>
      <c r="J96" s="16"/>
      <c r="K96" s="51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363</v>
      </c>
      <c r="C97" s="14">
        <v>1829</v>
      </c>
      <c r="D97" s="14">
        <v>1829</v>
      </c>
      <c r="E97" s="15" t="s">
        <v>155</v>
      </c>
      <c r="F97" s="68" t="s">
        <v>475</v>
      </c>
      <c r="G97" s="68" t="s">
        <v>476</v>
      </c>
      <c r="H97" s="15" t="s">
        <v>161</v>
      </c>
      <c r="I97" s="67">
        <v>22394</v>
      </c>
      <c r="J97" s="16">
        <v>55544.06</v>
      </c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3000</v>
      </c>
      <c r="D98" s="14">
        <v>3000</v>
      </c>
      <c r="E98" s="15" t="s">
        <v>155</v>
      </c>
      <c r="F98" s="68" t="s">
        <v>477</v>
      </c>
      <c r="G98" s="68" t="s">
        <v>478</v>
      </c>
      <c r="H98" s="15" t="s">
        <v>161</v>
      </c>
      <c r="I98" s="67">
        <v>22373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259</v>
      </c>
      <c r="C99" s="14">
        <v>100</v>
      </c>
      <c r="D99" s="14">
        <v>100</v>
      </c>
      <c r="E99" s="15" t="s">
        <v>155</v>
      </c>
      <c r="F99" s="68" t="s">
        <v>479</v>
      </c>
      <c r="G99" s="68" t="s">
        <v>480</v>
      </c>
      <c r="H99" s="15" t="s">
        <v>161</v>
      </c>
      <c r="I99" s="67">
        <v>22394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42</v>
      </c>
      <c r="C100" s="14">
        <v>315</v>
      </c>
      <c r="D100" s="14">
        <v>315</v>
      </c>
      <c r="E100" s="15" t="s">
        <v>155</v>
      </c>
      <c r="F100" s="68" t="s">
        <v>482</v>
      </c>
      <c r="G100" s="68" t="s">
        <v>481</v>
      </c>
      <c r="H100" s="15" t="s">
        <v>161</v>
      </c>
      <c r="I100" s="67">
        <v>22381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42</v>
      </c>
      <c r="C101" s="14">
        <v>90</v>
      </c>
      <c r="D101" s="14">
        <v>90</v>
      </c>
      <c r="E101" s="15" t="s">
        <v>155</v>
      </c>
      <c r="F101" s="68" t="s">
        <v>484</v>
      </c>
      <c r="G101" s="68" t="s">
        <v>483</v>
      </c>
      <c r="H101" s="15" t="s">
        <v>161</v>
      </c>
      <c r="I101" s="67">
        <v>22380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244</v>
      </c>
      <c r="C102" s="14">
        <v>2510</v>
      </c>
      <c r="D102" s="14">
        <v>2510</v>
      </c>
      <c r="E102" s="15" t="s">
        <v>155</v>
      </c>
      <c r="F102" s="68" t="s">
        <v>485</v>
      </c>
      <c r="G102" s="68" t="s">
        <v>486</v>
      </c>
      <c r="H102" s="15" t="s">
        <v>161</v>
      </c>
      <c r="I102" s="67">
        <v>22395</v>
      </c>
      <c r="J102" s="16">
        <v>5327.28</v>
      </c>
      <c r="K102" s="45" t="s">
        <v>184</v>
      </c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 hidden="1">
      <c r="A103" s="15"/>
      <c r="B103" s="13"/>
      <c r="C103" s="14"/>
      <c r="D103" s="14"/>
      <c r="E103" s="15" t="s">
        <v>155</v>
      </c>
      <c r="F103" s="68" t="s">
        <v>460</v>
      </c>
      <c r="G103" s="68" t="s">
        <v>461</v>
      </c>
      <c r="H103" s="15" t="s">
        <v>161</v>
      </c>
      <c r="I103" s="67"/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 hidden="1">
      <c r="A104" s="15"/>
      <c r="B104" s="13"/>
      <c r="C104" s="14"/>
      <c r="D104" s="14"/>
      <c r="E104" s="15" t="s">
        <v>155</v>
      </c>
      <c r="F104" s="68" t="s">
        <v>460</v>
      </c>
      <c r="G104" s="68" t="s">
        <v>461</v>
      </c>
      <c r="H104" s="15" t="s">
        <v>161</v>
      </c>
      <c r="I104" s="67"/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 hidden="1">
      <c r="A105" s="15"/>
      <c r="B105" s="13"/>
      <c r="C105" s="14"/>
      <c r="D105" s="14"/>
      <c r="E105" s="15" t="s">
        <v>155</v>
      </c>
      <c r="F105" s="68" t="s">
        <v>460</v>
      </c>
      <c r="G105" s="68" t="s">
        <v>461</v>
      </c>
      <c r="H105" s="15" t="s">
        <v>161</v>
      </c>
      <c r="I105" s="67"/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 hidden="1">
      <c r="A106" s="15"/>
      <c r="B106" s="13"/>
      <c r="C106" s="14"/>
      <c r="D106" s="14"/>
      <c r="E106" s="15" t="s">
        <v>155</v>
      </c>
      <c r="F106" s="68" t="s">
        <v>460</v>
      </c>
      <c r="G106" s="68" t="s">
        <v>461</v>
      </c>
      <c r="H106" s="15" t="s">
        <v>161</v>
      </c>
      <c r="I106" s="67"/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 hidden="1">
      <c r="A107" s="15"/>
      <c r="B107" s="13"/>
      <c r="C107" s="26"/>
      <c r="D107" s="14"/>
      <c r="E107" s="15" t="s">
        <v>155</v>
      </c>
      <c r="F107" s="68" t="s">
        <v>460</v>
      </c>
      <c r="G107" s="68" t="s">
        <v>461</v>
      </c>
      <c r="H107" s="15" t="s">
        <v>161</v>
      </c>
      <c r="I107" s="67"/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 hidden="1">
      <c r="A108" s="15"/>
      <c r="B108" s="13"/>
      <c r="C108" s="26"/>
      <c r="D108" s="14"/>
      <c r="E108" s="15" t="s">
        <v>155</v>
      </c>
      <c r="F108" s="68" t="s">
        <v>460</v>
      </c>
      <c r="G108" s="68" t="s">
        <v>461</v>
      </c>
      <c r="H108" s="15" t="s">
        <v>161</v>
      </c>
      <c r="I108" s="67"/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 hidden="1">
      <c r="A109" s="15"/>
      <c r="B109" s="13"/>
      <c r="C109" s="26"/>
      <c r="D109" s="14"/>
      <c r="E109" s="15" t="s">
        <v>155</v>
      </c>
      <c r="F109" s="68" t="s">
        <v>460</v>
      </c>
      <c r="G109" s="68" t="s">
        <v>461</v>
      </c>
      <c r="H109" s="15" t="s">
        <v>161</v>
      </c>
      <c r="I109" s="67"/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 hidden="1">
      <c r="A110" s="15"/>
      <c r="B110" s="13"/>
      <c r="C110" s="26"/>
      <c r="D110" s="14"/>
      <c r="E110" s="15" t="s">
        <v>155</v>
      </c>
      <c r="F110" s="68" t="s">
        <v>460</v>
      </c>
      <c r="G110" s="68" t="s">
        <v>461</v>
      </c>
      <c r="H110" s="15" t="s">
        <v>161</v>
      </c>
      <c r="I110" s="67"/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 hidden="1">
      <c r="A111" s="15"/>
      <c r="B111" s="13"/>
      <c r="C111" s="26"/>
      <c r="D111" s="14"/>
      <c r="E111" s="15" t="s">
        <v>155</v>
      </c>
      <c r="F111" s="68" t="s">
        <v>460</v>
      </c>
      <c r="G111" s="68" t="s">
        <v>461</v>
      </c>
      <c r="H111" s="15" t="s">
        <v>161</v>
      </c>
      <c r="I111" s="67"/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 hidden="1">
      <c r="A112" s="15"/>
      <c r="B112" s="13"/>
      <c r="C112" s="26"/>
      <c r="D112" s="14"/>
      <c r="E112" s="15" t="s">
        <v>155</v>
      </c>
      <c r="F112" s="68" t="s">
        <v>460</v>
      </c>
      <c r="G112" s="68" t="s">
        <v>461</v>
      </c>
      <c r="H112" s="15" t="s">
        <v>161</v>
      </c>
      <c r="I112" s="67"/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 t="s">
        <v>460</v>
      </c>
      <c r="G113" s="68" t="s">
        <v>461</v>
      </c>
      <c r="H113" s="15" t="s">
        <v>161</v>
      </c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 t="s">
        <v>155</v>
      </c>
      <c r="F114" s="68" t="s">
        <v>460</v>
      </c>
      <c r="G114" s="68" t="s">
        <v>461</v>
      </c>
      <c r="H114" s="15" t="s">
        <v>161</v>
      </c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 t="s">
        <v>155</v>
      </c>
      <c r="F115" s="68" t="s">
        <v>460</v>
      </c>
      <c r="G115" s="68" t="s">
        <v>461</v>
      </c>
      <c r="H115" s="15" t="s">
        <v>161</v>
      </c>
      <c r="I115" s="67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hidden="1">
      <c r="A116" s="15"/>
      <c r="B116" s="13"/>
      <c r="C116" s="26"/>
      <c r="D116" s="14"/>
      <c r="E116" s="15" t="s">
        <v>155</v>
      </c>
      <c r="F116" s="68" t="s">
        <v>460</v>
      </c>
      <c r="G116" s="68" t="s">
        <v>461</v>
      </c>
      <c r="H116" s="15" t="s">
        <v>161</v>
      </c>
      <c r="I116" s="67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 t="s">
        <v>460</v>
      </c>
      <c r="G117" s="68" t="s">
        <v>461</v>
      </c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 t="s">
        <v>155</v>
      </c>
      <c r="F118" s="68" t="s">
        <v>304</v>
      </c>
      <c r="G118" s="68" t="s">
        <v>305</v>
      </c>
      <c r="H118" s="15" t="s">
        <v>161</v>
      </c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67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hidden="1">
      <c r="A120" s="15"/>
      <c r="B120" s="13"/>
      <c r="C120" s="26"/>
      <c r="D120" s="14"/>
      <c r="E120" s="15"/>
      <c r="F120" s="68"/>
      <c r="G120" s="68"/>
      <c r="H120" s="15"/>
      <c r="I120" s="15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Bot="1">
      <c r="A121" s="15"/>
      <c r="B121" s="17"/>
      <c r="C121" s="62">
        <f>SUM(C97:C120)</f>
        <v>7844</v>
      </c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 thickTop="1">
      <c r="A122" s="15"/>
      <c r="B122" s="17"/>
      <c r="C122" s="22"/>
      <c r="D122" s="14"/>
      <c r="E122" s="13"/>
      <c r="F122" s="15"/>
      <c r="G122" s="13"/>
      <c r="H122" s="15"/>
      <c r="I122" s="13"/>
      <c r="J122" s="16"/>
      <c r="K122" s="45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>
        <v>6</v>
      </c>
      <c r="B123" s="198" t="s">
        <v>24</v>
      </c>
      <c r="C123" s="199"/>
      <c r="D123" s="199"/>
      <c r="E123" s="199"/>
      <c r="F123" s="199"/>
      <c r="G123" s="199"/>
      <c r="H123" s="199"/>
      <c r="I123" s="200"/>
      <c r="J123" s="16"/>
      <c r="K123" s="51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>
      <c r="A124" s="15"/>
      <c r="B124" s="13" t="s">
        <v>462</v>
      </c>
      <c r="C124" s="14">
        <v>1160</v>
      </c>
      <c r="D124" s="14">
        <v>1160</v>
      </c>
      <c r="E124" s="15" t="s">
        <v>155</v>
      </c>
      <c r="F124" s="68" t="s">
        <v>463</v>
      </c>
      <c r="G124" s="68" t="s">
        <v>464</v>
      </c>
      <c r="H124" s="15" t="s">
        <v>161</v>
      </c>
      <c r="I124" s="67">
        <v>22372</v>
      </c>
      <c r="J124" s="16">
        <v>9926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21" customHeight="1">
      <c r="A125" s="15"/>
      <c r="B125" s="13" t="s">
        <v>198</v>
      </c>
      <c r="C125" s="14">
        <v>230</v>
      </c>
      <c r="D125" s="14">
        <v>230</v>
      </c>
      <c r="E125" s="15" t="s">
        <v>155</v>
      </c>
      <c r="F125" s="68" t="s">
        <v>465</v>
      </c>
      <c r="G125" s="68" t="s">
        <v>466</v>
      </c>
      <c r="H125" s="15" t="s">
        <v>161</v>
      </c>
      <c r="I125" s="67">
        <v>22374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94</v>
      </c>
      <c r="C126" s="14">
        <v>561</v>
      </c>
      <c r="D126" s="14">
        <v>561</v>
      </c>
      <c r="E126" s="15" t="s">
        <v>155</v>
      </c>
      <c r="F126" s="68" t="s">
        <v>467</v>
      </c>
      <c r="G126" s="68" t="s">
        <v>468</v>
      </c>
      <c r="H126" s="15" t="s">
        <v>161</v>
      </c>
      <c r="I126" s="67">
        <v>22376</v>
      </c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42</v>
      </c>
      <c r="C127" s="14">
        <v>2500</v>
      </c>
      <c r="D127" s="14">
        <v>2500</v>
      </c>
      <c r="E127" s="15" t="s">
        <v>155</v>
      </c>
      <c r="F127" s="68" t="s">
        <v>469</v>
      </c>
      <c r="G127" s="68" t="s">
        <v>470</v>
      </c>
      <c r="H127" s="15" t="s">
        <v>161</v>
      </c>
      <c r="I127" s="67">
        <v>22375</v>
      </c>
      <c r="J127" s="16"/>
      <c r="K127" s="49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>
      <c r="A128" s="15"/>
      <c r="B128" s="13" t="s">
        <v>42</v>
      </c>
      <c r="C128" s="14">
        <v>739</v>
      </c>
      <c r="D128" s="14">
        <v>739</v>
      </c>
      <c r="E128" s="15" t="s">
        <v>155</v>
      </c>
      <c r="F128" s="68" t="s">
        <v>471</v>
      </c>
      <c r="G128" s="68" t="s">
        <v>472</v>
      </c>
      <c r="H128" s="15" t="s">
        <v>161</v>
      </c>
      <c r="I128" s="67">
        <v>22369</v>
      </c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>
      <c r="A129" s="15"/>
      <c r="B129" s="13" t="s">
        <v>42</v>
      </c>
      <c r="C129" s="14">
        <v>1290</v>
      </c>
      <c r="D129" s="14">
        <v>1290</v>
      </c>
      <c r="E129" s="15" t="s">
        <v>155</v>
      </c>
      <c r="F129" s="68" t="s">
        <v>473</v>
      </c>
      <c r="G129" s="68" t="s">
        <v>474</v>
      </c>
      <c r="H129" s="15" t="s">
        <v>161</v>
      </c>
      <c r="I129" s="67">
        <v>22380</v>
      </c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>
      <c r="A130" s="15"/>
      <c r="B130" s="13" t="s">
        <v>488</v>
      </c>
      <c r="C130" s="14">
        <v>8370</v>
      </c>
      <c r="D130" s="26">
        <v>8370</v>
      </c>
      <c r="E130" s="15" t="s">
        <v>155</v>
      </c>
      <c r="F130" s="68" t="s">
        <v>489</v>
      </c>
      <c r="G130" s="68" t="s">
        <v>490</v>
      </c>
      <c r="H130" s="15" t="s">
        <v>161</v>
      </c>
      <c r="I130" s="67">
        <v>22389</v>
      </c>
      <c r="J130" s="16">
        <v>11084</v>
      </c>
      <c r="K130" s="45" t="s">
        <v>487</v>
      </c>
      <c r="L130" s="45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>
      <c r="A131" s="15"/>
      <c r="B131" s="13" t="s">
        <v>198</v>
      </c>
      <c r="C131" s="14">
        <v>1224</v>
      </c>
      <c r="D131" s="14">
        <v>1224</v>
      </c>
      <c r="E131" s="15" t="s">
        <v>155</v>
      </c>
      <c r="F131" s="68" t="s">
        <v>492</v>
      </c>
      <c r="G131" s="68" t="s">
        <v>491</v>
      </c>
      <c r="H131" s="15" t="s">
        <v>161</v>
      </c>
      <c r="I131" s="67">
        <v>22393</v>
      </c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>
      <c r="A132" s="15"/>
      <c r="B132" s="13" t="s">
        <v>42</v>
      </c>
      <c r="C132" s="14">
        <v>810</v>
      </c>
      <c r="D132" s="14">
        <v>810</v>
      </c>
      <c r="E132" s="15" t="s">
        <v>155</v>
      </c>
      <c r="F132" s="68" t="s">
        <v>493</v>
      </c>
      <c r="G132" s="68" t="s">
        <v>494</v>
      </c>
      <c r="H132" s="15" t="s">
        <v>161</v>
      </c>
      <c r="I132" s="67">
        <v>22393</v>
      </c>
      <c r="J132" s="16" t="s">
        <v>184</v>
      </c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3"/>
      <c r="C133" s="14"/>
      <c r="D133" s="14"/>
      <c r="E133" s="15" t="s">
        <v>155</v>
      </c>
      <c r="F133" s="68" t="s">
        <v>304</v>
      </c>
      <c r="G133" s="68" t="s">
        <v>305</v>
      </c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7"/>
      <c r="C134" s="14"/>
      <c r="D134" s="14"/>
      <c r="E134" s="15" t="s">
        <v>155</v>
      </c>
      <c r="F134" s="68" t="s">
        <v>304</v>
      </c>
      <c r="G134" s="68" t="s">
        <v>305</v>
      </c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7"/>
      <c r="C135" s="14"/>
      <c r="D135" s="14"/>
      <c r="E135" s="15" t="s">
        <v>155</v>
      </c>
      <c r="F135" s="68" t="s">
        <v>304</v>
      </c>
      <c r="G135" s="68" t="s">
        <v>305</v>
      </c>
      <c r="H135" s="15" t="s">
        <v>161</v>
      </c>
      <c r="I135" s="15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7"/>
      <c r="C136" s="14"/>
      <c r="D136" s="14"/>
      <c r="E136" s="15" t="s">
        <v>155</v>
      </c>
      <c r="F136" s="68" t="s">
        <v>304</v>
      </c>
      <c r="G136" s="68" t="s">
        <v>305</v>
      </c>
      <c r="H136" s="15" t="s">
        <v>161</v>
      </c>
      <c r="I136" s="15"/>
      <c r="J136" s="16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7"/>
      <c r="C137" s="14"/>
      <c r="D137" s="14"/>
      <c r="E137" s="15" t="s">
        <v>155</v>
      </c>
      <c r="F137" s="68" t="s">
        <v>304</v>
      </c>
      <c r="G137" s="68" t="s">
        <v>305</v>
      </c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hidden="1">
      <c r="A138" s="15"/>
      <c r="B138" s="17"/>
      <c r="C138" s="26"/>
      <c r="D138" s="14"/>
      <c r="E138" s="15" t="s">
        <v>155</v>
      </c>
      <c r="F138" s="68" t="s">
        <v>304</v>
      </c>
      <c r="G138" s="68" t="s">
        <v>305</v>
      </c>
      <c r="H138" s="15" t="s">
        <v>161</v>
      </c>
      <c r="I138" s="15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Bot="1">
      <c r="A139" s="15"/>
      <c r="B139" s="17"/>
      <c r="C139" s="62">
        <f>SUM(C124:C138)</f>
        <v>16884</v>
      </c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 thickTop="1">
      <c r="A140" s="15"/>
      <c r="B140" s="17"/>
      <c r="C140" s="22"/>
      <c r="D140" s="14"/>
      <c r="E140" s="13"/>
      <c r="F140" s="15"/>
      <c r="G140" s="13"/>
      <c r="H140" s="15"/>
      <c r="I140" s="13"/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>
        <v>7</v>
      </c>
      <c r="B141" s="198" t="s">
        <v>25</v>
      </c>
      <c r="C141" s="199"/>
      <c r="D141" s="199"/>
      <c r="E141" s="199"/>
      <c r="F141" s="199"/>
      <c r="G141" s="199"/>
      <c r="H141" s="199"/>
      <c r="I141" s="200"/>
      <c r="J141" s="16"/>
      <c r="K141" s="51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215</v>
      </c>
      <c r="C142" s="14">
        <v>300</v>
      </c>
      <c r="D142" s="14">
        <v>300</v>
      </c>
      <c r="E142" s="15" t="s">
        <v>155</v>
      </c>
      <c r="F142" s="68" t="s">
        <v>566</v>
      </c>
      <c r="G142" s="68" t="s">
        <v>565</v>
      </c>
      <c r="H142" s="15" t="s">
        <v>161</v>
      </c>
      <c r="I142" s="67">
        <v>22389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378</v>
      </c>
      <c r="C143" s="14">
        <v>2420</v>
      </c>
      <c r="D143" s="14">
        <v>2420</v>
      </c>
      <c r="E143" s="15" t="s">
        <v>155</v>
      </c>
      <c r="F143" s="68" t="s">
        <v>567</v>
      </c>
      <c r="G143" s="68" t="s">
        <v>568</v>
      </c>
      <c r="H143" s="15" t="s">
        <v>161</v>
      </c>
      <c r="I143" s="67">
        <v>22395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198</v>
      </c>
      <c r="C144" s="14">
        <v>1925</v>
      </c>
      <c r="D144" s="14">
        <v>1925</v>
      </c>
      <c r="E144" s="15" t="s">
        <v>155</v>
      </c>
      <c r="F144" s="68" t="s">
        <v>570</v>
      </c>
      <c r="G144" s="68" t="s">
        <v>569</v>
      </c>
      <c r="H144" s="15" t="s">
        <v>161</v>
      </c>
      <c r="I144" s="67">
        <v>22397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42</v>
      </c>
      <c r="C145" s="14">
        <v>1340</v>
      </c>
      <c r="D145" s="14">
        <v>1340</v>
      </c>
      <c r="E145" s="15" t="s">
        <v>155</v>
      </c>
      <c r="F145" s="68" t="s">
        <v>572</v>
      </c>
      <c r="G145" s="68" t="s">
        <v>571</v>
      </c>
      <c r="H145" s="15" t="s">
        <v>161</v>
      </c>
      <c r="I145" s="67">
        <v>22373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14"/>
      <c r="D146" s="14"/>
      <c r="E146" s="15" t="s">
        <v>155</v>
      </c>
      <c r="F146" s="68" t="s">
        <v>460</v>
      </c>
      <c r="G146" s="68" t="s">
        <v>461</v>
      </c>
      <c r="H146" s="15" t="s">
        <v>161</v>
      </c>
      <c r="I146" s="67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14"/>
      <c r="D147" s="14"/>
      <c r="E147" s="15" t="s">
        <v>155</v>
      </c>
      <c r="F147" s="68" t="s">
        <v>460</v>
      </c>
      <c r="G147" s="68" t="s">
        <v>461</v>
      </c>
      <c r="H147" s="15" t="s">
        <v>161</v>
      </c>
      <c r="I147" s="67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14"/>
      <c r="D148" s="14"/>
      <c r="E148" s="15" t="s">
        <v>155</v>
      </c>
      <c r="F148" s="68" t="s">
        <v>460</v>
      </c>
      <c r="G148" s="68" t="s">
        <v>461</v>
      </c>
      <c r="H148" s="15" t="s">
        <v>161</v>
      </c>
      <c r="I148" s="67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14"/>
      <c r="D149" s="14"/>
      <c r="E149" s="15" t="s">
        <v>155</v>
      </c>
      <c r="F149" s="68" t="s">
        <v>460</v>
      </c>
      <c r="G149" s="68" t="s">
        <v>461</v>
      </c>
      <c r="H149" s="15" t="s">
        <v>161</v>
      </c>
      <c r="I149" s="67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14"/>
      <c r="D150" s="14"/>
      <c r="E150" s="15" t="s">
        <v>155</v>
      </c>
      <c r="F150" s="68" t="s">
        <v>460</v>
      </c>
      <c r="G150" s="68" t="s">
        <v>461</v>
      </c>
      <c r="H150" s="15" t="s">
        <v>161</v>
      </c>
      <c r="I150" s="67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hidden="1">
      <c r="A151" s="15"/>
      <c r="B151" s="13"/>
      <c r="C151" s="57"/>
      <c r="D151" s="14"/>
      <c r="E151" s="15" t="s">
        <v>155</v>
      </c>
      <c r="F151" s="68" t="s">
        <v>460</v>
      </c>
      <c r="G151" s="68" t="s">
        <v>461</v>
      </c>
      <c r="H151" s="15" t="s">
        <v>161</v>
      </c>
      <c r="I151" s="15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>
      <c r="A152" s="15"/>
      <c r="B152" s="13"/>
      <c r="C152" s="57"/>
      <c r="D152" s="14"/>
      <c r="E152" s="15" t="s">
        <v>155</v>
      </c>
      <c r="F152" s="68" t="s">
        <v>460</v>
      </c>
      <c r="G152" s="68" t="s">
        <v>461</v>
      </c>
      <c r="H152" s="15" t="s">
        <v>161</v>
      </c>
      <c r="I152" s="15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57"/>
      <c r="D153" s="14"/>
      <c r="E153" s="15" t="s">
        <v>155</v>
      </c>
      <c r="F153" s="68" t="s">
        <v>460</v>
      </c>
      <c r="G153" s="68" t="s">
        <v>461</v>
      </c>
      <c r="H153" s="15" t="s">
        <v>161</v>
      </c>
      <c r="I153" s="15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hidden="1">
      <c r="A154" s="15"/>
      <c r="B154" s="13"/>
      <c r="C154" s="61"/>
      <c r="D154" s="14"/>
      <c r="E154" s="15" t="s">
        <v>155</v>
      </c>
      <c r="F154" s="68" t="s">
        <v>460</v>
      </c>
      <c r="G154" s="68" t="s">
        <v>461</v>
      </c>
      <c r="H154" s="15" t="s">
        <v>161</v>
      </c>
      <c r="I154" s="15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thickBot="1">
      <c r="A155" s="15"/>
      <c r="B155" s="13"/>
      <c r="C155" s="62">
        <f>SUM(C142:C154)</f>
        <v>5985</v>
      </c>
      <c r="D155" s="14"/>
      <c r="E155" s="13"/>
      <c r="F155" s="15"/>
      <c r="G155" s="13"/>
      <c r="H155" s="15"/>
      <c r="I155" s="13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thickTop="1">
      <c r="A156" s="32"/>
      <c r="B156" s="34"/>
      <c r="C156" s="63"/>
      <c r="D156" s="26"/>
      <c r="E156" s="34"/>
      <c r="F156" s="32"/>
      <c r="G156" s="34"/>
      <c r="H156" s="34"/>
      <c r="I156" s="34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thickBot="1">
      <c r="A157" s="35"/>
      <c r="B157" s="36"/>
      <c r="C157" s="62">
        <f>+C95+C121+C139+C155</f>
        <v>64481</v>
      </c>
      <c r="D157" s="21"/>
      <c r="E157" s="37"/>
      <c r="F157" s="35"/>
      <c r="G157" s="37"/>
      <c r="H157" s="37"/>
      <c r="I157" s="37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29" s="27" customFormat="1" ht="19.5" customHeight="1" thickTop="1">
      <c r="A158" s="38"/>
      <c r="B158" s="39"/>
      <c r="C158" s="39"/>
      <c r="D158" s="40"/>
      <c r="E158" s="40"/>
      <c r="F158" s="38"/>
      <c r="G158" s="40"/>
      <c r="H158" s="40"/>
      <c r="I158" s="40"/>
      <c r="J158" s="16"/>
      <c r="K158" s="45"/>
      <c r="L158" s="16"/>
      <c r="M158" s="16"/>
      <c r="N158" s="16"/>
      <c r="O158" s="16"/>
      <c r="P158" s="16"/>
      <c r="Q158" s="2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</sheetData>
  <sheetProtection/>
  <mergeCells count="14">
    <mergeCell ref="A2:H2"/>
    <mergeCell ref="A3:H3"/>
    <mergeCell ref="A4:H4"/>
    <mergeCell ref="B6:I6"/>
    <mergeCell ref="B27:I27"/>
    <mergeCell ref="B51:I51"/>
    <mergeCell ref="B123:I123"/>
    <mergeCell ref="B141:I141"/>
    <mergeCell ref="B69:I69"/>
    <mergeCell ref="A91:H91"/>
    <mergeCell ref="A92:H92"/>
    <mergeCell ref="A93:H93"/>
    <mergeCell ref="A95:B95"/>
    <mergeCell ref="B96:I96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7" r:id="rId1"/>
  <rowBreaks count="1" manualBreakCount="1">
    <brk id="89" max="10" man="1"/>
  </rowBreaks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57"/>
  <sheetViews>
    <sheetView view="pageBreakPreview" zoomScale="70" zoomScaleNormal="70" zoomScaleSheetLayoutView="70" zoomScalePageLayoutView="0" workbookViewId="0" topLeftCell="A50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306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56">
        <v>1</v>
      </c>
      <c r="B6" s="201" t="s">
        <v>157</v>
      </c>
      <c r="C6" s="202"/>
      <c r="D6" s="202"/>
      <c r="E6" s="202"/>
      <c r="F6" s="202"/>
      <c r="G6" s="202"/>
      <c r="H6" s="202"/>
      <c r="I6" s="203"/>
      <c r="K6" s="45"/>
    </row>
    <row r="7" spans="1:29" s="18" customFormat="1" ht="19.5" customHeight="1">
      <c r="A7" s="15"/>
      <c r="B7" s="13" t="s">
        <v>42</v>
      </c>
      <c r="C7" s="14">
        <v>616</v>
      </c>
      <c r="D7" s="22">
        <v>616</v>
      </c>
      <c r="E7" s="15" t="s">
        <v>155</v>
      </c>
      <c r="F7" s="68" t="s">
        <v>438</v>
      </c>
      <c r="G7" s="68" t="s">
        <v>439</v>
      </c>
      <c r="H7" s="15" t="s">
        <v>161</v>
      </c>
      <c r="I7" s="67">
        <v>22343</v>
      </c>
      <c r="J7" s="16" t="s">
        <v>437</v>
      </c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284</v>
      </c>
      <c r="C8" s="57">
        <v>3600</v>
      </c>
      <c r="D8" s="14">
        <v>3600</v>
      </c>
      <c r="E8" s="15" t="s">
        <v>155</v>
      </c>
      <c r="F8" s="68" t="s">
        <v>235</v>
      </c>
      <c r="G8" s="68" t="s">
        <v>236</v>
      </c>
      <c r="H8" s="15" t="s">
        <v>161</v>
      </c>
      <c r="I8" s="67">
        <v>22342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363</v>
      </c>
      <c r="C9" s="57">
        <v>2094</v>
      </c>
      <c r="D9" s="14">
        <v>2094</v>
      </c>
      <c r="E9" s="15" t="s">
        <v>155</v>
      </c>
      <c r="F9" s="68" t="s">
        <v>441</v>
      </c>
      <c r="G9" s="68" t="s">
        <v>440</v>
      </c>
      <c r="H9" s="15" t="s">
        <v>161</v>
      </c>
      <c r="I9" s="67">
        <v>22362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442</v>
      </c>
      <c r="C10" s="14">
        <v>1800</v>
      </c>
      <c r="D10" s="14">
        <v>1800</v>
      </c>
      <c r="E10" s="15" t="s">
        <v>155</v>
      </c>
      <c r="F10" s="68" t="s">
        <v>443</v>
      </c>
      <c r="G10" s="68" t="s">
        <v>444</v>
      </c>
      <c r="H10" s="15" t="s">
        <v>161</v>
      </c>
      <c r="I10" s="67">
        <v>22366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442</v>
      </c>
      <c r="C11" s="14">
        <v>500</v>
      </c>
      <c r="D11" s="14">
        <v>500</v>
      </c>
      <c r="E11" s="15" t="s">
        <v>155</v>
      </c>
      <c r="F11" s="68" t="s">
        <v>445</v>
      </c>
      <c r="G11" s="68" t="s">
        <v>446</v>
      </c>
      <c r="H11" s="15" t="s">
        <v>161</v>
      </c>
      <c r="I11" s="67">
        <v>22359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442</v>
      </c>
      <c r="C12" s="14">
        <v>720</v>
      </c>
      <c r="D12" s="14">
        <v>720</v>
      </c>
      <c r="E12" s="15" t="s">
        <v>155</v>
      </c>
      <c r="F12" s="68" t="s">
        <v>447</v>
      </c>
      <c r="G12" s="68" t="s">
        <v>448</v>
      </c>
      <c r="H12" s="15" t="s">
        <v>161</v>
      </c>
      <c r="I12" s="67">
        <v>22367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451</v>
      </c>
      <c r="C13" s="14">
        <v>780</v>
      </c>
      <c r="D13" s="14">
        <v>780</v>
      </c>
      <c r="E13" s="15" t="s">
        <v>155</v>
      </c>
      <c r="F13" s="68" t="s">
        <v>449</v>
      </c>
      <c r="G13" s="68" t="s">
        <v>450</v>
      </c>
      <c r="H13" s="15" t="s">
        <v>161</v>
      </c>
      <c r="I13" s="67">
        <v>22356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452</v>
      </c>
      <c r="C14" s="14">
        <v>3380</v>
      </c>
      <c r="D14" s="22">
        <v>3380</v>
      </c>
      <c r="E14" s="15" t="s">
        <v>155</v>
      </c>
      <c r="F14" s="68" t="s">
        <v>453</v>
      </c>
      <c r="G14" s="68" t="s">
        <v>454</v>
      </c>
      <c r="H14" s="15" t="s">
        <v>161</v>
      </c>
      <c r="I14" s="67">
        <v>22359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451</v>
      </c>
      <c r="C15" s="14">
        <v>970</v>
      </c>
      <c r="D15" s="14">
        <v>970</v>
      </c>
      <c r="E15" s="15" t="s">
        <v>155</v>
      </c>
      <c r="F15" s="68" t="s">
        <v>455</v>
      </c>
      <c r="G15" s="68" t="s">
        <v>456</v>
      </c>
      <c r="H15" s="15" t="s">
        <v>161</v>
      </c>
      <c r="I15" s="67">
        <v>22368</v>
      </c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">
        <v>42</v>
      </c>
      <c r="C16" s="14">
        <v>300</v>
      </c>
      <c r="D16" s="14">
        <v>300</v>
      </c>
      <c r="E16" s="15" t="s">
        <v>155</v>
      </c>
      <c r="F16" s="68" t="s">
        <v>457</v>
      </c>
      <c r="G16" s="68" t="s">
        <v>458</v>
      </c>
      <c r="H16" s="15" t="s">
        <v>161</v>
      </c>
      <c r="I16" s="67">
        <v>22356</v>
      </c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6"/>
      <c r="E17" s="15" t="s">
        <v>155</v>
      </c>
      <c r="F17" s="68" t="s">
        <v>304</v>
      </c>
      <c r="G17" s="68" t="s">
        <v>305</v>
      </c>
      <c r="H17" s="15" t="s">
        <v>161</v>
      </c>
      <c r="I17" s="15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 t="s">
        <v>304</v>
      </c>
      <c r="G18" s="68" t="s">
        <v>305</v>
      </c>
      <c r="H18" s="15" t="s">
        <v>161</v>
      </c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14"/>
      <c r="E19" s="15" t="s">
        <v>155</v>
      </c>
      <c r="F19" s="68" t="s">
        <v>304</v>
      </c>
      <c r="G19" s="68" t="s">
        <v>305</v>
      </c>
      <c r="H19" s="15" t="s">
        <v>161</v>
      </c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 t="s">
        <v>304</v>
      </c>
      <c r="G20" s="68" t="s">
        <v>305</v>
      </c>
      <c r="H20" s="15" t="s">
        <v>161</v>
      </c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 t="s">
        <v>304</v>
      </c>
      <c r="G21" s="68" t="s">
        <v>305</v>
      </c>
      <c r="H21" s="15" t="s">
        <v>161</v>
      </c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 t="s">
        <v>304</v>
      </c>
      <c r="G22" s="68" t="s">
        <v>305</v>
      </c>
      <c r="H22" s="15" t="s">
        <v>161</v>
      </c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61"/>
      <c r="D23" s="14"/>
      <c r="E23" s="15" t="s">
        <v>155</v>
      </c>
      <c r="F23" s="68" t="s">
        <v>304</v>
      </c>
      <c r="G23" s="68" t="s">
        <v>305</v>
      </c>
      <c r="H23" s="15" t="s">
        <v>161</v>
      </c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20.25" customHeight="1" thickBot="1">
      <c r="A24" s="15"/>
      <c r="B24" s="17"/>
      <c r="C24" s="62">
        <f>SUM(C7:C23)</f>
        <v>14760</v>
      </c>
      <c r="D24" s="22"/>
      <c r="E24" s="13"/>
      <c r="F24" s="15"/>
      <c r="G24" s="13"/>
      <c r="H24" s="15"/>
      <c r="I24" s="13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Top="1">
      <c r="A25" s="15"/>
      <c r="B25" s="17"/>
      <c r="C25" s="63"/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>
        <v>2</v>
      </c>
      <c r="B26" s="198" t="s">
        <v>18</v>
      </c>
      <c r="C26" s="199"/>
      <c r="D26" s="199"/>
      <c r="E26" s="199"/>
      <c r="F26" s="199"/>
      <c r="G26" s="199"/>
      <c r="H26" s="199"/>
      <c r="I26" s="200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">
        <v>284</v>
      </c>
      <c r="C27" s="14">
        <v>3600</v>
      </c>
      <c r="D27" s="14">
        <v>3600</v>
      </c>
      <c r="E27" s="15" t="s">
        <v>155</v>
      </c>
      <c r="F27" s="68" t="s">
        <v>321</v>
      </c>
      <c r="G27" s="68" t="s">
        <v>322</v>
      </c>
      <c r="H27" s="15" t="s">
        <v>161</v>
      </c>
      <c r="I27" s="67">
        <v>22328</v>
      </c>
      <c r="J27" s="16" t="s">
        <v>320</v>
      </c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323</v>
      </c>
      <c r="C28" s="14">
        <v>341</v>
      </c>
      <c r="D28" s="14">
        <v>341</v>
      </c>
      <c r="E28" s="15" t="s">
        <v>155</v>
      </c>
      <c r="F28" s="68" t="s">
        <v>324</v>
      </c>
      <c r="G28" s="68" t="s">
        <v>325</v>
      </c>
      <c r="H28" s="15" t="s">
        <v>161</v>
      </c>
      <c r="I28" s="67">
        <v>22353</v>
      </c>
      <c r="J28" s="16"/>
      <c r="K28" s="51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37</v>
      </c>
      <c r="C29" s="14">
        <v>400</v>
      </c>
      <c r="D29" s="14">
        <v>400</v>
      </c>
      <c r="E29" s="15" t="s">
        <v>155</v>
      </c>
      <c r="F29" s="68" t="s">
        <v>327</v>
      </c>
      <c r="G29" s="68" t="s">
        <v>326</v>
      </c>
      <c r="H29" s="15" t="s">
        <v>161</v>
      </c>
      <c r="I29" s="67">
        <v>22353</v>
      </c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37</v>
      </c>
      <c r="C30" s="14">
        <v>800</v>
      </c>
      <c r="D30" s="14">
        <v>800</v>
      </c>
      <c r="E30" s="15" t="s">
        <v>155</v>
      </c>
      <c r="F30" s="68" t="s">
        <v>328</v>
      </c>
      <c r="G30" s="68" t="s">
        <v>329</v>
      </c>
      <c r="H30" s="15" t="s">
        <v>161</v>
      </c>
      <c r="I30" s="67">
        <v>22354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89</v>
      </c>
      <c r="C31" s="14">
        <v>1500</v>
      </c>
      <c r="D31" s="14">
        <v>1500</v>
      </c>
      <c r="E31" s="15" t="s">
        <v>155</v>
      </c>
      <c r="F31" s="68" t="s">
        <v>330</v>
      </c>
      <c r="G31" s="68" t="s">
        <v>331</v>
      </c>
      <c r="H31" s="15" t="s">
        <v>161</v>
      </c>
      <c r="I31" s="67">
        <v>22352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42</v>
      </c>
      <c r="C32" s="14">
        <v>50</v>
      </c>
      <c r="D32" s="14">
        <v>50</v>
      </c>
      <c r="E32" s="15" t="s">
        <v>155</v>
      </c>
      <c r="F32" s="68" t="s">
        <v>332</v>
      </c>
      <c r="G32" s="68" t="s">
        <v>333</v>
      </c>
      <c r="H32" s="15" t="s">
        <v>161</v>
      </c>
      <c r="I32" s="67">
        <v>22353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284</v>
      </c>
      <c r="C33" s="14">
        <v>3600</v>
      </c>
      <c r="D33" s="14">
        <v>3600</v>
      </c>
      <c r="E33" s="15" t="s">
        <v>155</v>
      </c>
      <c r="F33" s="68" t="s">
        <v>369</v>
      </c>
      <c r="G33" s="68" t="s">
        <v>368</v>
      </c>
      <c r="H33" s="15" t="s">
        <v>161</v>
      </c>
      <c r="I33" s="67">
        <v>22344</v>
      </c>
      <c r="J33" s="70">
        <v>34777.16</v>
      </c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370</v>
      </c>
      <c r="C34" s="14">
        <v>1680</v>
      </c>
      <c r="D34" s="26">
        <v>1680</v>
      </c>
      <c r="E34" s="15" t="s">
        <v>155</v>
      </c>
      <c r="F34" s="68" t="s">
        <v>371</v>
      </c>
      <c r="G34" s="68" t="s">
        <v>372</v>
      </c>
      <c r="H34" s="15" t="s">
        <v>161</v>
      </c>
      <c r="I34" s="67">
        <v>22358</v>
      </c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 t="s">
        <v>373</v>
      </c>
      <c r="C35" s="14">
        <v>150</v>
      </c>
      <c r="D35" s="14">
        <v>150</v>
      </c>
      <c r="E35" s="15" t="s">
        <v>155</v>
      </c>
      <c r="F35" s="68" t="s">
        <v>374</v>
      </c>
      <c r="G35" s="68" t="s">
        <v>375</v>
      </c>
      <c r="H35" s="15" t="s">
        <v>161</v>
      </c>
      <c r="I35" s="67">
        <v>22366</v>
      </c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>
      <c r="A36" s="15"/>
      <c r="B36" s="13" t="s">
        <v>37</v>
      </c>
      <c r="C36" s="14">
        <v>920</v>
      </c>
      <c r="D36" s="26">
        <v>920</v>
      </c>
      <c r="E36" s="15" t="s">
        <v>155</v>
      </c>
      <c r="F36" s="68" t="s">
        <v>376</v>
      </c>
      <c r="G36" s="68" t="s">
        <v>377</v>
      </c>
      <c r="H36" s="15" t="s">
        <v>161</v>
      </c>
      <c r="I36" s="67">
        <v>22361</v>
      </c>
      <c r="J36" s="16" t="s">
        <v>184</v>
      </c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/>
      <c r="E37" s="15" t="s">
        <v>155</v>
      </c>
      <c r="F37" s="68" t="s">
        <v>304</v>
      </c>
      <c r="G37" s="68" t="s">
        <v>305</v>
      </c>
      <c r="H37" s="15" t="s">
        <v>161</v>
      </c>
      <c r="I37" s="15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7"/>
      <c r="C38" s="14"/>
      <c r="D38" s="26"/>
      <c r="E38" s="15" t="s">
        <v>155</v>
      </c>
      <c r="F38" s="68" t="s">
        <v>304</v>
      </c>
      <c r="G38" s="68" t="s">
        <v>305</v>
      </c>
      <c r="H38" s="15" t="s">
        <v>161</v>
      </c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14"/>
      <c r="E39" s="15" t="s">
        <v>155</v>
      </c>
      <c r="F39" s="68" t="s">
        <v>304</v>
      </c>
      <c r="G39" s="68" t="s">
        <v>305</v>
      </c>
      <c r="H39" s="15" t="s">
        <v>161</v>
      </c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68" t="s">
        <v>304</v>
      </c>
      <c r="G40" s="68" t="s">
        <v>305</v>
      </c>
      <c r="H40" s="15" t="s">
        <v>161</v>
      </c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68" t="s">
        <v>304</v>
      </c>
      <c r="G41" s="68" t="s">
        <v>305</v>
      </c>
      <c r="H41" s="15" t="s">
        <v>161</v>
      </c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68" t="s">
        <v>304</v>
      </c>
      <c r="G42" s="68" t="s">
        <v>305</v>
      </c>
      <c r="H42" s="15" t="s">
        <v>161</v>
      </c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68" t="s">
        <v>304</v>
      </c>
      <c r="G43" s="68" t="s">
        <v>305</v>
      </c>
      <c r="H43" s="15" t="s">
        <v>161</v>
      </c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68" t="s">
        <v>304</v>
      </c>
      <c r="G44" s="68" t="s">
        <v>305</v>
      </c>
      <c r="H44" s="15" t="s">
        <v>161</v>
      </c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68" t="s">
        <v>304</v>
      </c>
      <c r="G45" s="68" t="s">
        <v>305</v>
      </c>
      <c r="H45" s="15" t="s">
        <v>161</v>
      </c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68" t="s">
        <v>304</v>
      </c>
      <c r="G46" s="68" t="s">
        <v>305</v>
      </c>
      <c r="H46" s="15" t="s">
        <v>161</v>
      </c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26"/>
      <c r="D47" s="14"/>
      <c r="E47" s="15" t="s">
        <v>155</v>
      </c>
      <c r="F47" s="68" t="s">
        <v>304</v>
      </c>
      <c r="G47" s="68" t="s">
        <v>305</v>
      </c>
      <c r="H47" s="15" t="s">
        <v>161</v>
      </c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9.5" customHeight="1" thickBot="1">
      <c r="A48" s="15"/>
      <c r="B48" s="17"/>
      <c r="C48" s="62">
        <f>SUM(C27:C47)</f>
        <v>13041</v>
      </c>
      <c r="D48" s="14"/>
      <c r="E48" s="13"/>
      <c r="F48" s="15"/>
      <c r="G48" s="13"/>
      <c r="H48" s="15"/>
      <c r="I48" s="13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3" customFormat="1" ht="19.5" customHeight="1" thickTop="1">
      <c r="A49" s="15"/>
      <c r="B49" s="17"/>
      <c r="C49" s="58"/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7" customFormat="1" ht="19.5" customHeight="1">
      <c r="A50" s="15">
        <v>3</v>
      </c>
      <c r="B50" s="198" t="s">
        <v>19</v>
      </c>
      <c r="C50" s="199"/>
      <c r="D50" s="199"/>
      <c r="E50" s="199"/>
      <c r="F50" s="199"/>
      <c r="G50" s="199"/>
      <c r="H50" s="199"/>
      <c r="I50" s="200"/>
      <c r="J50" s="16"/>
      <c r="K50" s="51">
        <v>3000</v>
      </c>
      <c r="L50" s="16"/>
      <c r="M50" s="16"/>
      <c r="N50" s="16"/>
      <c r="O50" s="16"/>
      <c r="P50" s="16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27" customFormat="1" ht="19.5" customHeight="1">
      <c r="A51" s="15"/>
      <c r="B51" s="13" t="s">
        <v>348</v>
      </c>
      <c r="C51" s="57">
        <v>400</v>
      </c>
      <c r="D51" s="14">
        <v>400</v>
      </c>
      <c r="E51" s="15" t="s">
        <v>155</v>
      </c>
      <c r="F51" s="68" t="s">
        <v>350</v>
      </c>
      <c r="G51" s="68" t="s">
        <v>349</v>
      </c>
      <c r="H51" s="15" t="s">
        <v>161</v>
      </c>
      <c r="I51" s="67">
        <v>22353</v>
      </c>
      <c r="J51" s="16" t="s">
        <v>351</v>
      </c>
      <c r="K51" s="45">
        <v>13802</v>
      </c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363</v>
      </c>
      <c r="C52" s="57">
        <v>100</v>
      </c>
      <c r="D52" s="14">
        <v>100</v>
      </c>
      <c r="E52" s="15" t="s">
        <v>155</v>
      </c>
      <c r="F52" s="71" t="s">
        <v>352</v>
      </c>
      <c r="G52" s="13" t="s">
        <v>353</v>
      </c>
      <c r="H52" s="15" t="s">
        <v>161</v>
      </c>
      <c r="I52" s="67">
        <v>22346</v>
      </c>
      <c r="J52" s="16"/>
      <c r="K52" s="45"/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223</v>
      </c>
      <c r="C53" s="57">
        <v>4600</v>
      </c>
      <c r="D53" s="14">
        <v>4600</v>
      </c>
      <c r="E53" s="15" t="s">
        <v>155</v>
      </c>
      <c r="F53" s="68" t="s">
        <v>354</v>
      </c>
      <c r="G53" s="68" t="s">
        <v>355</v>
      </c>
      <c r="H53" s="15" t="s">
        <v>161</v>
      </c>
      <c r="I53" s="67">
        <v>22353</v>
      </c>
      <c r="J53" s="16"/>
      <c r="K53" s="45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348</v>
      </c>
      <c r="C54" s="57">
        <v>4215</v>
      </c>
      <c r="D54" s="14">
        <v>4215</v>
      </c>
      <c r="E54" s="15" t="s">
        <v>155</v>
      </c>
      <c r="F54" s="68" t="s">
        <v>356</v>
      </c>
      <c r="G54" s="68" t="s">
        <v>357</v>
      </c>
      <c r="H54" s="15" t="s">
        <v>161</v>
      </c>
      <c r="I54" s="67">
        <v>22363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42</v>
      </c>
      <c r="C55" s="57">
        <v>660</v>
      </c>
      <c r="D55" s="14">
        <v>660</v>
      </c>
      <c r="E55" s="15" t="s">
        <v>155</v>
      </c>
      <c r="F55" s="68" t="s">
        <v>358</v>
      </c>
      <c r="G55" s="68" t="s">
        <v>359</v>
      </c>
      <c r="H55" s="15" t="s">
        <v>161</v>
      </c>
      <c r="I55" s="67">
        <v>22360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17" s="19" customFormat="1" ht="18.75" customHeight="1">
      <c r="A56" s="15"/>
      <c r="B56" s="13" t="s">
        <v>363</v>
      </c>
      <c r="C56" s="57">
        <v>70</v>
      </c>
      <c r="D56" s="14">
        <v>70</v>
      </c>
      <c r="E56" s="15" t="s">
        <v>155</v>
      </c>
      <c r="F56" s="71" t="s">
        <v>360</v>
      </c>
      <c r="G56" s="13" t="s">
        <v>361</v>
      </c>
      <c r="H56" s="15" t="s">
        <v>161</v>
      </c>
      <c r="I56" s="67">
        <v>22356</v>
      </c>
      <c r="J56" s="16"/>
      <c r="K56" s="45"/>
      <c r="L56" s="16"/>
      <c r="M56" s="16"/>
      <c r="N56" s="16"/>
      <c r="O56" s="16"/>
      <c r="P56" s="16"/>
      <c r="Q56" s="16"/>
    </row>
    <row r="57" spans="1:17" s="25" customFormat="1" ht="19.5" customHeight="1">
      <c r="A57" s="15"/>
      <c r="B57" s="13" t="s">
        <v>362</v>
      </c>
      <c r="C57" s="57">
        <v>200</v>
      </c>
      <c r="D57" s="14">
        <v>200</v>
      </c>
      <c r="E57" s="15" t="s">
        <v>155</v>
      </c>
      <c r="F57" s="71" t="s">
        <v>364</v>
      </c>
      <c r="G57" s="13" t="s">
        <v>365</v>
      </c>
      <c r="H57" s="15" t="s">
        <v>161</v>
      </c>
      <c r="I57" s="67">
        <v>22358</v>
      </c>
      <c r="J57" s="16"/>
      <c r="K57" s="45"/>
      <c r="L57" s="16"/>
      <c r="M57" s="16"/>
      <c r="N57" s="16"/>
      <c r="O57" s="16"/>
      <c r="P57" s="16"/>
      <c r="Q57" s="24"/>
    </row>
    <row r="58" spans="1:17" s="25" customFormat="1" ht="19.5" customHeight="1">
      <c r="A58" s="15"/>
      <c r="B58" s="13" t="s">
        <v>363</v>
      </c>
      <c r="C58" s="57">
        <v>70</v>
      </c>
      <c r="D58" s="14">
        <v>70</v>
      </c>
      <c r="E58" s="15" t="s">
        <v>155</v>
      </c>
      <c r="F58" s="71" t="s">
        <v>360</v>
      </c>
      <c r="G58" s="13" t="s">
        <v>361</v>
      </c>
      <c r="H58" s="15" t="s">
        <v>161</v>
      </c>
      <c r="I58" s="67">
        <v>22365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223</v>
      </c>
      <c r="C59" s="57">
        <v>800</v>
      </c>
      <c r="D59" s="14">
        <v>800</v>
      </c>
      <c r="E59" s="15" t="s">
        <v>155</v>
      </c>
      <c r="F59" s="68" t="s">
        <v>366</v>
      </c>
      <c r="G59" s="68" t="s">
        <v>367</v>
      </c>
      <c r="H59" s="15" t="s">
        <v>161</v>
      </c>
      <c r="I59" s="67">
        <v>22356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 hidden="1">
      <c r="A60" s="15"/>
      <c r="B60" s="13"/>
      <c r="C60" s="57"/>
      <c r="D60" s="14"/>
      <c r="E60" s="15" t="s">
        <v>155</v>
      </c>
      <c r="F60" s="68" t="s">
        <v>304</v>
      </c>
      <c r="G60" s="68" t="s">
        <v>305</v>
      </c>
      <c r="H60" s="15" t="s">
        <v>161</v>
      </c>
      <c r="I60" s="67"/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 hidden="1">
      <c r="A61" s="15"/>
      <c r="B61" s="13"/>
      <c r="C61" s="57"/>
      <c r="D61" s="14"/>
      <c r="E61" s="15" t="s">
        <v>155</v>
      </c>
      <c r="F61" s="68" t="s">
        <v>304</v>
      </c>
      <c r="G61" s="68" t="s">
        <v>305</v>
      </c>
      <c r="H61" s="15" t="s">
        <v>161</v>
      </c>
      <c r="I61" s="67"/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 hidden="1">
      <c r="A62" s="15"/>
      <c r="B62" s="13"/>
      <c r="C62" s="57"/>
      <c r="D62" s="14"/>
      <c r="E62" s="15" t="s">
        <v>155</v>
      </c>
      <c r="F62" s="68" t="s">
        <v>304</v>
      </c>
      <c r="G62" s="68" t="s">
        <v>305</v>
      </c>
      <c r="H62" s="15" t="s">
        <v>161</v>
      </c>
      <c r="I62" s="67"/>
      <c r="J62" s="16"/>
      <c r="K62" s="45"/>
      <c r="L62" s="16"/>
      <c r="M62" s="16"/>
      <c r="N62" s="16"/>
      <c r="O62" s="16"/>
      <c r="P62" s="16"/>
      <c r="Q62" s="24"/>
    </row>
    <row r="63" spans="1:29" s="27" customFormat="1" ht="19.5" customHeight="1" hidden="1">
      <c r="A63" s="15"/>
      <c r="B63" s="13"/>
      <c r="C63" s="57"/>
      <c r="D63" s="14"/>
      <c r="E63" s="15" t="s">
        <v>155</v>
      </c>
      <c r="F63" s="68" t="s">
        <v>304</v>
      </c>
      <c r="G63" s="68" t="s">
        <v>305</v>
      </c>
      <c r="H63" s="15" t="s">
        <v>161</v>
      </c>
      <c r="I63" s="15"/>
      <c r="J63" s="16"/>
      <c r="K63" s="45"/>
      <c r="L63" s="16"/>
      <c r="M63" s="16"/>
      <c r="N63" s="16"/>
      <c r="O63" s="16"/>
      <c r="P63" s="16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s="27" customFormat="1" ht="19.5" customHeight="1" hidden="1">
      <c r="A64" s="15"/>
      <c r="B64" s="13"/>
      <c r="C64" s="57"/>
      <c r="D64" s="14"/>
      <c r="E64" s="15" t="s">
        <v>155</v>
      </c>
      <c r="F64" s="68" t="s">
        <v>304</v>
      </c>
      <c r="G64" s="68" t="s">
        <v>305</v>
      </c>
      <c r="H64" s="15" t="s">
        <v>161</v>
      </c>
      <c r="I64" s="15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61"/>
      <c r="D65" s="14"/>
      <c r="E65" s="15" t="s">
        <v>155</v>
      </c>
      <c r="F65" s="68" t="s">
        <v>304</v>
      </c>
      <c r="G65" s="68" t="s">
        <v>305</v>
      </c>
      <c r="H65" s="15" t="s">
        <v>161</v>
      </c>
      <c r="I65" s="15"/>
      <c r="J65" s="16"/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17" s="25" customFormat="1" ht="19.5" customHeight="1" thickBot="1">
      <c r="A66" s="15"/>
      <c r="B66" s="17"/>
      <c r="C66" s="62">
        <f>SUM(C51:C65)</f>
        <v>11115</v>
      </c>
      <c r="D66" s="14"/>
      <c r="E66" s="13"/>
      <c r="F66" s="15"/>
      <c r="G66" s="13"/>
      <c r="H66" s="15"/>
      <c r="I66" s="13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thickTop="1">
      <c r="A67" s="15"/>
      <c r="B67" s="17"/>
      <c r="C67" s="58"/>
      <c r="D67" s="14"/>
      <c r="E67" s="13"/>
      <c r="F67" s="15"/>
      <c r="G67" s="13"/>
      <c r="H67" s="15"/>
      <c r="I67" s="13"/>
      <c r="J67" s="16"/>
      <c r="L67" s="16"/>
      <c r="M67" s="16"/>
      <c r="N67" s="16"/>
      <c r="O67" s="16"/>
      <c r="P67" s="16"/>
      <c r="Q67" s="24"/>
    </row>
    <row r="68" spans="1:29" s="27" customFormat="1" ht="19.5" customHeight="1">
      <c r="A68" s="15">
        <v>4</v>
      </c>
      <c r="B68" s="198" t="s">
        <v>20</v>
      </c>
      <c r="C68" s="199"/>
      <c r="D68" s="199"/>
      <c r="E68" s="199"/>
      <c r="F68" s="199"/>
      <c r="G68" s="199"/>
      <c r="H68" s="199"/>
      <c r="I68" s="200"/>
      <c r="J68" s="16"/>
      <c r="K68" s="51"/>
      <c r="L68" s="16"/>
      <c r="M68" s="16"/>
      <c r="N68" s="16"/>
      <c r="O68" s="16"/>
      <c r="P68" s="16"/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27" customFormat="1" ht="19.5" customHeight="1">
      <c r="A69" s="15"/>
      <c r="B69" s="13" t="s">
        <v>307</v>
      </c>
      <c r="C69" s="57">
        <v>4500</v>
      </c>
      <c r="D69" s="14">
        <v>4500</v>
      </c>
      <c r="E69" s="15" t="s">
        <v>155</v>
      </c>
      <c r="F69" s="68" t="s">
        <v>308</v>
      </c>
      <c r="G69" s="68" t="s">
        <v>309</v>
      </c>
      <c r="H69" s="15" t="s">
        <v>161</v>
      </c>
      <c r="I69" s="67">
        <v>22342</v>
      </c>
      <c r="J69" s="16" t="s">
        <v>315</v>
      </c>
      <c r="K69" s="45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310</v>
      </c>
      <c r="C70" s="57">
        <v>1750</v>
      </c>
      <c r="D70" s="14">
        <v>1750</v>
      </c>
      <c r="E70" s="15" t="s">
        <v>155</v>
      </c>
      <c r="F70" s="68" t="s">
        <v>311</v>
      </c>
      <c r="G70" s="68" t="s">
        <v>312</v>
      </c>
      <c r="H70" s="15" t="s">
        <v>161</v>
      </c>
      <c r="I70" s="67">
        <v>22345</v>
      </c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284</v>
      </c>
      <c r="C71" s="57">
        <v>3600</v>
      </c>
      <c r="D71" s="14">
        <v>3600</v>
      </c>
      <c r="E71" s="15" t="s">
        <v>155</v>
      </c>
      <c r="F71" s="68" t="s">
        <v>313</v>
      </c>
      <c r="G71" s="68" t="s">
        <v>314</v>
      </c>
      <c r="H71" s="15" t="s">
        <v>161</v>
      </c>
      <c r="I71" s="67">
        <v>22345</v>
      </c>
      <c r="J71" s="16"/>
      <c r="K71" s="44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284</v>
      </c>
      <c r="C72" s="57">
        <v>3600</v>
      </c>
      <c r="D72" s="14">
        <v>3600</v>
      </c>
      <c r="E72" s="15" t="s">
        <v>155</v>
      </c>
      <c r="F72" s="68" t="s">
        <v>313</v>
      </c>
      <c r="G72" s="68" t="s">
        <v>314</v>
      </c>
      <c r="H72" s="15" t="s">
        <v>161</v>
      </c>
      <c r="I72" s="67">
        <v>22345</v>
      </c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284</v>
      </c>
      <c r="C73" s="57">
        <v>3600</v>
      </c>
      <c r="D73" s="14">
        <v>3600</v>
      </c>
      <c r="E73" s="15" t="s">
        <v>155</v>
      </c>
      <c r="F73" s="68" t="s">
        <v>313</v>
      </c>
      <c r="G73" s="68" t="s">
        <v>314</v>
      </c>
      <c r="H73" s="15" t="s">
        <v>161</v>
      </c>
      <c r="I73" s="67">
        <v>22345</v>
      </c>
      <c r="J73" s="16"/>
      <c r="K73" s="44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>
      <c r="A74" s="15"/>
      <c r="B74" s="13" t="s">
        <v>94</v>
      </c>
      <c r="C74" s="57">
        <v>550</v>
      </c>
      <c r="D74" s="14">
        <v>550</v>
      </c>
      <c r="E74" s="15" t="s">
        <v>155</v>
      </c>
      <c r="F74" s="68" t="s">
        <v>345</v>
      </c>
      <c r="G74" s="68" t="s">
        <v>344</v>
      </c>
      <c r="H74" s="15" t="s">
        <v>161</v>
      </c>
      <c r="I74" s="67">
        <v>22352</v>
      </c>
      <c r="J74" s="27" t="s">
        <v>343</v>
      </c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>
      <c r="A75" s="15"/>
      <c r="B75" s="13" t="s">
        <v>198</v>
      </c>
      <c r="C75" s="57">
        <v>1140</v>
      </c>
      <c r="D75" s="14">
        <v>1140</v>
      </c>
      <c r="E75" s="15" t="s">
        <v>155</v>
      </c>
      <c r="F75" s="71" t="s">
        <v>199</v>
      </c>
      <c r="G75" s="13" t="s">
        <v>200</v>
      </c>
      <c r="H75" s="15" t="s">
        <v>161</v>
      </c>
      <c r="I75" s="67">
        <v>22360</v>
      </c>
      <c r="J75" s="16"/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>
      <c r="A76" s="15"/>
      <c r="B76" s="13" t="s">
        <v>42</v>
      </c>
      <c r="C76" s="57">
        <v>610</v>
      </c>
      <c r="D76" s="14">
        <v>610</v>
      </c>
      <c r="E76" s="15" t="s">
        <v>155</v>
      </c>
      <c r="F76" s="71" t="s">
        <v>346</v>
      </c>
      <c r="G76" s="13" t="s">
        <v>347</v>
      </c>
      <c r="H76" s="15" t="s">
        <v>161</v>
      </c>
      <c r="I76" s="67">
        <v>22363</v>
      </c>
      <c r="J76" s="16" t="s">
        <v>184</v>
      </c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68" t="s">
        <v>304</v>
      </c>
      <c r="G77" s="68" t="s">
        <v>305</v>
      </c>
      <c r="H77" s="15" t="s">
        <v>161</v>
      </c>
      <c r="I77" s="15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68" t="s">
        <v>304</v>
      </c>
      <c r="G78" s="68" t="s">
        <v>305</v>
      </c>
      <c r="H78" s="15" t="s">
        <v>161</v>
      </c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7"/>
      <c r="C79" s="57"/>
      <c r="D79" s="14"/>
      <c r="E79" s="15" t="s">
        <v>155</v>
      </c>
      <c r="F79" s="68" t="s">
        <v>304</v>
      </c>
      <c r="G79" s="68" t="s">
        <v>305</v>
      </c>
      <c r="H79" s="15" t="s">
        <v>161</v>
      </c>
      <c r="I79" s="15"/>
      <c r="J79" s="16"/>
      <c r="K79" s="48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68" t="s">
        <v>304</v>
      </c>
      <c r="G80" s="68" t="s">
        <v>305</v>
      </c>
      <c r="H80" s="15" t="s">
        <v>161</v>
      </c>
      <c r="I80" s="15"/>
      <c r="J80" s="16"/>
      <c r="K80" s="45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68" t="s">
        <v>304</v>
      </c>
      <c r="G81" s="68" t="s">
        <v>305</v>
      </c>
      <c r="H81" s="15" t="s">
        <v>161</v>
      </c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68" t="s">
        <v>304</v>
      </c>
      <c r="G82" s="68" t="s">
        <v>305</v>
      </c>
      <c r="H82" s="15" t="s">
        <v>161</v>
      </c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68" t="s">
        <v>304</v>
      </c>
      <c r="G83" s="68" t="s">
        <v>305</v>
      </c>
      <c r="H83" s="15" t="s">
        <v>161</v>
      </c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61"/>
      <c r="D84" s="14"/>
      <c r="E84" s="15" t="s">
        <v>155</v>
      </c>
      <c r="F84" s="68" t="s">
        <v>304</v>
      </c>
      <c r="G84" s="68" t="s">
        <v>305</v>
      </c>
      <c r="H84" s="15" t="s">
        <v>161</v>
      </c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thickBot="1">
      <c r="A85" s="15"/>
      <c r="B85" s="17"/>
      <c r="C85" s="62">
        <f>SUM(C69:C84)</f>
        <v>19350</v>
      </c>
      <c r="D85" s="14"/>
      <c r="E85" s="13"/>
      <c r="F85" s="15"/>
      <c r="G85" s="13"/>
      <c r="H85" s="15"/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Top="1">
      <c r="A86" s="28"/>
      <c r="B86" s="29"/>
      <c r="C86" s="64"/>
      <c r="D86" s="60"/>
      <c r="E86" s="30"/>
      <c r="F86" s="28"/>
      <c r="G86" s="30"/>
      <c r="H86" s="28"/>
      <c r="I86" s="30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28"/>
      <c r="B87" s="29"/>
      <c r="C87" s="59">
        <f>+C24+C48+C66+C85</f>
        <v>58266</v>
      </c>
      <c r="D87" s="60"/>
      <c r="E87" s="30"/>
      <c r="F87" s="28"/>
      <c r="G87" s="30"/>
      <c r="H87" s="30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38"/>
      <c r="B88" s="39"/>
      <c r="C88" s="65"/>
      <c r="D88" s="41"/>
      <c r="E88" s="40"/>
      <c r="F88" s="38"/>
      <c r="G88" s="40"/>
      <c r="H88" s="40"/>
      <c r="I88" s="4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21" customHeight="1">
      <c r="A89" s="1"/>
      <c r="B89" s="1"/>
      <c r="C89" s="1"/>
      <c r="D89" s="1"/>
      <c r="E89" s="1"/>
      <c r="F89" s="1"/>
      <c r="G89" s="1"/>
    </row>
    <row r="90" spans="1:9" ht="24">
      <c r="A90" s="172" t="str">
        <f>+A2</f>
        <v>สรุปผลการดำเนินการจัดซื้อจัดจ้างในรอบเดือน</v>
      </c>
      <c r="B90" s="172"/>
      <c r="C90" s="172"/>
      <c r="D90" s="172"/>
      <c r="E90" s="172"/>
      <c r="F90" s="172"/>
      <c r="G90" s="172"/>
      <c r="H90" s="172"/>
      <c r="I90" s="72"/>
    </row>
    <row r="91" spans="1:9" ht="24">
      <c r="A91" s="172" t="s">
        <v>1</v>
      </c>
      <c r="B91" s="172"/>
      <c r="C91" s="172"/>
      <c r="D91" s="172"/>
      <c r="E91" s="172"/>
      <c r="F91" s="172"/>
      <c r="G91" s="172"/>
      <c r="H91" s="172"/>
      <c r="I91" s="72"/>
    </row>
    <row r="92" spans="1:9" ht="24">
      <c r="A92" s="173" t="str">
        <f>+A4</f>
        <v>วันที่ 30 มีนาคม 2561</v>
      </c>
      <c r="B92" s="173"/>
      <c r="C92" s="173"/>
      <c r="D92" s="173"/>
      <c r="E92" s="173"/>
      <c r="F92" s="173"/>
      <c r="G92" s="173"/>
      <c r="H92" s="173"/>
      <c r="I92" s="55" t="str">
        <f>+I4</f>
        <v>แบบ สขร.1</v>
      </c>
    </row>
    <row r="93" spans="1:9" ht="71.25" customHeight="1">
      <c r="A93" s="3" t="s">
        <v>149</v>
      </c>
      <c r="B93" s="3" t="s">
        <v>146</v>
      </c>
      <c r="C93" s="3" t="s">
        <v>147</v>
      </c>
      <c r="D93" s="3" t="s">
        <v>148</v>
      </c>
      <c r="E93" s="3" t="s">
        <v>150</v>
      </c>
      <c r="F93" s="3" t="s">
        <v>152</v>
      </c>
      <c r="G93" s="3" t="s">
        <v>153</v>
      </c>
      <c r="H93" s="3" t="s">
        <v>154</v>
      </c>
      <c r="I93" s="3" t="s">
        <v>156</v>
      </c>
    </row>
    <row r="94" spans="1:29" s="27" customFormat="1" ht="19.5" customHeight="1">
      <c r="A94" s="177" t="s">
        <v>22</v>
      </c>
      <c r="B94" s="178"/>
      <c r="C94" s="66">
        <f>+C87</f>
        <v>58266</v>
      </c>
      <c r="D94" s="54"/>
      <c r="E94" s="53"/>
      <c r="F94" s="52"/>
      <c r="G94" s="53"/>
      <c r="H94" s="52"/>
      <c r="I94" s="53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>
        <v>5</v>
      </c>
      <c r="B95" s="198" t="s">
        <v>23</v>
      </c>
      <c r="C95" s="199"/>
      <c r="D95" s="199"/>
      <c r="E95" s="199"/>
      <c r="F95" s="199"/>
      <c r="G95" s="199"/>
      <c r="H95" s="199"/>
      <c r="I95" s="200"/>
      <c r="J95" s="16"/>
      <c r="K95" s="51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373</v>
      </c>
      <c r="C96" s="14">
        <v>1869.15</v>
      </c>
      <c r="D96" s="14">
        <v>1869.15</v>
      </c>
      <c r="E96" s="15" t="s">
        <v>155</v>
      </c>
      <c r="F96" s="68" t="s">
        <v>401</v>
      </c>
      <c r="G96" s="68" t="s">
        <v>400</v>
      </c>
      <c r="H96" s="15" t="s">
        <v>161</v>
      </c>
      <c r="I96" s="67">
        <v>22360</v>
      </c>
      <c r="J96" s="16" t="s">
        <v>399</v>
      </c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226</v>
      </c>
      <c r="C97" s="14">
        <v>4400</v>
      </c>
      <c r="D97" s="14">
        <v>4400</v>
      </c>
      <c r="E97" s="15" t="s">
        <v>155</v>
      </c>
      <c r="F97" s="68" t="s">
        <v>402</v>
      </c>
      <c r="G97" s="68" t="s">
        <v>403</v>
      </c>
      <c r="H97" s="15" t="s">
        <v>161</v>
      </c>
      <c r="I97" s="67">
        <v>22358</v>
      </c>
      <c r="J97" s="16"/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1585</v>
      </c>
      <c r="D98" s="14">
        <v>1585</v>
      </c>
      <c r="E98" s="15" t="s">
        <v>155</v>
      </c>
      <c r="F98" s="68" t="s">
        <v>404</v>
      </c>
      <c r="G98" s="68" t="s">
        <v>405</v>
      </c>
      <c r="H98" s="15" t="s">
        <v>161</v>
      </c>
      <c r="I98" s="67">
        <v>22343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226</v>
      </c>
      <c r="C99" s="14">
        <v>700</v>
      </c>
      <c r="D99" s="14">
        <v>700</v>
      </c>
      <c r="E99" s="15" t="s">
        <v>155</v>
      </c>
      <c r="F99" s="68" t="s">
        <v>406</v>
      </c>
      <c r="G99" s="68" t="s">
        <v>407</v>
      </c>
      <c r="H99" s="15" t="s">
        <v>161</v>
      </c>
      <c r="I99" s="67">
        <v>22351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226</v>
      </c>
      <c r="C100" s="14">
        <v>410</v>
      </c>
      <c r="D100" s="14">
        <v>410</v>
      </c>
      <c r="E100" s="15" t="s">
        <v>155</v>
      </c>
      <c r="F100" s="68" t="s">
        <v>408</v>
      </c>
      <c r="G100" s="68" t="s">
        <v>409</v>
      </c>
      <c r="H100" s="15" t="s">
        <v>161</v>
      </c>
      <c r="I100" s="67">
        <v>22355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410</v>
      </c>
      <c r="C101" s="14">
        <v>153</v>
      </c>
      <c r="D101" s="14">
        <v>153</v>
      </c>
      <c r="E101" s="15" t="s">
        <v>155</v>
      </c>
      <c r="F101" s="68" t="s">
        <v>412</v>
      </c>
      <c r="G101" s="68" t="s">
        <v>411</v>
      </c>
      <c r="H101" s="15" t="s">
        <v>161</v>
      </c>
      <c r="I101" s="67">
        <v>22359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37</v>
      </c>
      <c r="C102" s="14">
        <v>600</v>
      </c>
      <c r="D102" s="14">
        <v>600</v>
      </c>
      <c r="E102" s="15" t="s">
        <v>155</v>
      </c>
      <c r="F102" s="68" t="s">
        <v>268</v>
      </c>
      <c r="G102" s="68" t="s">
        <v>269</v>
      </c>
      <c r="H102" s="15" t="s">
        <v>161</v>
      </c>
      <c r="I102" s="67">
        <v>22363</v>
      </c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198</v>
      </c>
      <c r="C103" s="14">
        <v>970</v>
      </c>
      <c r="D103" s="14">
        <v>970</v>
      </c>
      <c r="E103" s="15" t="s">
        <v>155</v>
      </c>
      <c r="F103" s="68" t="s">
        <v>413</v>
      </c>
      <c r="G103" s="68" t="s">
        <v>414</v>
      </c>
      <c r="H103" s="15" t="s">
        <v>161</v>
      </c>
      <c r="I103" s="67">
        <v>22360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198</v>
      </c>
      <c r="C104" s="14">
        <v>545</v>
      </c>
      <c r="D104" s="14">
        <v>545</v>
      </c>
      <c r="E104" s="15" t="s">
        <v>155</v>
      </c>
      <c r="F104" s="68" t="s">
        <v>415</v>
      </c>
      <c r="G104" s="68" t="s">
        <v>416</v>
      </c>
      <c r="H104" s="15" t="s">
        <v>161</v>
      </c>
      <c r="I104" s="67">
        <v>22349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198</v>
      </c>
      <c r="C105" s="14">
        <v>110</v>
      </c>
      <c r="D105" s="14">
        <v>110</v>
      </c>
      <c r="E105" s="15" t="s">
        <v>155</v>
      </c>
      <c r="F105" s="68" t="s">
        <v>418</v>
      </c>
      <c r="G105" s="68" t="s">
        <v>417</v>
      </c>
      <c r="H105" s="15" t="s">
        <v>161</v>
      </c>
      <c r="I105" s="67">
        <v>22360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42</v>
      </c>
      <c r="C106" s="26">
        <v>1600</v>
      </c>
      <c r="D106" s="14">
        <v>1600</v>
      </c>
      <c r="E106" s="15" t="s">
        <v>155</v>
      </c>
      <c r="F106" s="68" t="s">
        <v>419</v>
      </c>
      <c r="G106" s="68" t="s">
        <v>420</v>
      </c>
      <c r="H106" s="15" t="s">
        <v>161</v>
      </c>
      <c r="I106" s="67">
        <v>22357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42</v>
      </c>
      <c r="C107" s="26">
        <v>240</v>
      </c>
      <c r="D107" s="14">
        <v>240</v>
      </c>
      <c r="E107" s="15" t="s">
        <v>155</v>
      </c>
      <c r="F107" s="68" t="s">
        <v>421</v>
      </c>
      <c r="G107" s="68" t="s">
        <v>422</v>
      </c>
      <c r="H107" s="15" t="s">
        <v>161</v>
      </c>
      <c r="I107" s="67">
        <v>22356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42</v>
      </c>
      <c r="C108" s="26">
        <v>191</v>
      </c>
      <c r="D108" s="14">
        <v>191</v>
      </c>
      <c r="E108" s="15" t="s">
        <v>155</v>
      </c>
      <c r="F108" s="68" t="s">
        <v>423</v>
      </c>
      <c r="G108" s="68" t="s">
        <v>424</v>
      </c>
      <c r="H108" s="15" t="s">
        <v>161</v>
      </c>
      <c r="I108" s="67">
        <v>22358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42</v>
      </c>
      <c r="C109" s="26">
        <v>95</v>
      </c>
      <c r="D109" s="14">
        <v>95</v>
      </c>
      <c r="E109" s="15" t="s">
        <v>155</v>
      </c>
      <c r="F109" s="68" t="s">
        <v>425</v>
      </c>
      <c r="G109" s="68" t="s">
        <v>426</v>
      </c>
      <c r="H109" s="15" t="s">
        <v>161</v>
      </c>
      <c r="I109" s="67">
        <v>22363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42</v>
      </c>
      <c r="C110" s="26">
        <v>80</v>
      </c>
      <c r="D110" s="14">
        <v>80</v>
      </c>
      <c r="E110" s="15" t="s">
        <v>155</v>
      </c>
      <c r="F110" s="68" t="s">
        <v>427</v>
      </c>
      <c r="G110" s="68" t="s">
        <v>428</v>
      </c>
      <c r="H110" s="15" t="s">
        <v>161</v>
      </c>
      <c r="I110" s="67">
        <v>22357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42</v>
      </c>
      <c r="C111" s="26">
        <v>50</v>
      </c>
      <c r="D111" s="14">
        <v>50</v>
      </c>
      <c r="E111" s="15" t="s">
        <v>155</v>
      </c>
      <c r="F111" s="68" t="s">
        <v>429</v>
      </c>
      <c r="G111" s="68" t="s">
        <v>430</v>
      </c>
      <c r="H111" s="15" t="s">
        <v>161</v>
      </c>
      <c r="I111" s="67">
        <v>22353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42</v>
      </c>
      <c r="C112" s="26">
        <v>60</v>
      </c>
      <c r="D112" s="14">
        <v>60</v>
      </c>
      <c r="E112" s="15" t="s">
        <v>155</v>
      </c>
      <c r="F112" s="68" t="s">
        <v>432</v>
      </c>
      <c r="G112" s="68" t="s">
        <v>431</v>
      </c>
      <c r="H112" s="15" t="s">
        <v>161</v>
      </c>
      <c r="I112" s="67">
        <v>22363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>
      <c r="A113" s="15"/>
      <c r="B113" s="13" t="s">
        <v>42</v>
      </c>
      <c r="C113" s="26">
        <v>30</v>
      </c>
      <c r="D113" s="14">
        <v>30</v>
      </c>
      <c r="E113" s="15" t="s">
        <v>155</v>
      </c>
      <c r="F113" s="68" t="s">
        <v>433</v>
      </c>
      <c r="G113" s="68" t="s">
        <v>434</v>
      </c>
      <c r="H113" s="15" t="s">
        <v>161</v>
      </c>
      <c r="I113" s="67">
        <v>22353</v>
      </c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>
      <c r="A114" s="15"/>
      <c r="B114" s="13" t="s">
        <v>42</v>
      </c>
      <c r="C114" s="26">
        <v>30</v>
      </c>
      <c r="D114" s="14">
        <v>30</v>
      </c>
      <c r="E114" s="15" t="s">
        <v>155</v>
      </c>
      <c r="F114" s="68" t="s">
        <v>433</v>
      </c>
      <c r="G114" s="68" t="s">
        <v>434</v>
      </c>
      <c r="H114" s="15" t="s">
        <v>161</v>
      </c>
      <c r="I114" s="67">
        <v>22363</v>
      </c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>
      <c r="A115" s="15"/>
      <c r="B115" s="13" t="s">
        <v>33</v>
      </c>
      <c r="C115" s="26">
        <v>460</v>
      </c>
      <c r="D115" s="14">
        <v>460</v>
      </c>
      <c r="E115" s="15" t="s">
        <v>155</v>
      </c>
      <c r="F115" s="68" t="s">
        <v>435</v>
      </c>
      <c r="G115" s="68" t="s">
        <v>436</v>
      </c>
      <c r="H115" s="15" t="s">
        <v>161</v>
      </c>
      <c r="I115" s="67">
        <v>22349</v>
      </c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>
      <c r="A116" s="15"/>
      <c r="B116" s="13" t="s">
        <v>89</v>
      </c>
      <c r="C116" s="26">
        <v>1500</v>
      </c>
      <c r="D116" s="14">
        <v>1500</v>
      </c>
      <c r="E116" s="15" t="s">
        <v>155</v>
      </c>
      <c r="F116" s="68" t="s">
        <v>330</v>
      </c>
      <c r="G116" s="68" t="s">
        <v>331</v>
      </c>
      <c r="H116" s="15" t="s">
        <v>161</v>
      </c>
      <c r="I116" s="67">
        <v>22360</v>
      </c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hidden="1">
      <c r="A117" s="15"/>
      <c r="B117" s="13"/>
      <c r="C117" s="26"/>
      <c r="D117" s="14"/>
      <c r="E117" s="15" t="s">
        <v>155</v>
      </c>
      <c r="F117" s="68" t="s">
        <v>304</v>
      </c>
      <c r="G117" s="68" t="s">
        <v>305</v>
      </c>
      <c r="H117" s="15" t="s">
        <v>161</v>
      </c>
      <c r="I117" s="67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 hidden="1">
      <c r="A118" s="15"/>
      <c r="B118" s="13"/>
      <c r="C118" s="26"/>
      <c r="D118" s="14"/>
      <c r="E118" s="15"/>
      <c r="F118" s="68"/>
      <c r="G118" s="68"/>
      <c r="H118" s="15"/>
      <c r="I118" s="67"/>
      <c r="J118" s="16"/>
      <c r="K118" s="45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 hidden="1">
      <c r="A119" s="15"/>
      <c r="B119" s="13"/>
      <c r="C119" s="26"/>
      <c r="D119" s="14"/>
      <c r="E119" s="15"/>
      <c r="F119" s="68"/>
      <c r="G119" s="68"/>
      <c r="H119" s="15"/>
      <c r="I119" s="15"/>
      <c r="J119" s="16"/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19.5" customHeight="1" thickBot="1">
      <c r="A120" s="15"/>
      <c r="B120" s="17"/>
      <c r="C120" s="21">
        <f>SUM(C96:C119)</f>
        <v>15678.15</v>
      </c>
      <c r="D120" s="14"/>
      <c r="E120" s="13"/>
      <c r="F120" s="15"/>
      <c r="G120" s="13"/>
      <c r="H120" s="15"/>
      <c r="I120" s="13"/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 thickTop="1">
      <c r="A121" s="15"/>
      <c r="B121" s="17"/>
      <c r="C121" s="22"/>
      <c r="D121" s="14"/>
      <c r="E121" s="13"/>
      <c r="F121" s="15"/>
      <c r="G121" s="13"/>
      <c r="H121" s="15"/>
      <c r="I121" s="13"/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>
        <v>6</v>
      </c>
      <c r="B122" s="198" t="s">
        <v>24</v>
      </c>
      <c r="C122" s="199"/>
      <c r="D122" s="199"/>
      <c r="E122" s="199"/>
      <c r="F122" s="199"/>
      <c r="G122" s="199"/>
      <c r="H122" s="199"/>
      <c r="I122" s="200"/>
      <c r="J122" s="16"/>
      <c r="K122" s="51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>
      <c r="A123" s="15"/>
      <c r="B123" s="13" t="s">
        <v>317</v>
      </c>
      <c r="C123" s="14">
        <v>190</v>
      </c>
      <c r="D123" s="14">
        <v>190</v>
      </c>
      <c r="E123" s="15" t="s">
        <v>155</v>
      </c>
      <c r="F123" s="68" t="s">
        <v>318</v>
      </c>
      <c r="G123" s="68" t="s">
        <v>319</v>
      </c>
      <c r="H123" s="15" t="s">
        <v>161</v>
      </c>
      <c r="I123" s="67">
        <v>22346</v>
      </c>
      <c r="J123" s="16" t="s">
        <v>316</v>
      </c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21" customHeight="1">
      <c r="A124" s="15"/>
      <c r="B124" s="13" t="s">
        <v>166</v>
      </c>
      <c r="C124" s="14">
        <v>830</v>
      </c>
      <c r="D124" s="14">
        <v>830</v>
      </c>
      <c r="E124" s="15" t="s">
        <v>155</v>
      </c>
      <c r="F124" s="68" t="s">
        <v>335</v>
      </c>
      <c r="G124" s="68" t="s">
        <v>336</v>
      </c>
      <c r="H124" s="15" t="s">
        <v>161</v>
      </c>
      <c r="I124" s="67">
        <v>22356</v>
      </c>
      <c r="J124" s="16" t="s">
        <v>334</v>
      </c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>
      <c r="A125" s="15"/>
      <c r="B125" s="13" t="s">
        <v>37</v>
      </c>
      <c r="C125" s="14">
        <v>800</v>
      </c>
      <c r="D125" s="14">
        <v>800</v>
      </c>
      <c r="E125" s="15" t="s">
        <v>155</v>
      </c>
      <c r="F125" s="68" t="s">
        <v>337</v>
      </c>
      <c r="G125" s="68" t="s">
        <v>338</v>
      </c>
      <c r="H125" s="15" t="s">
        <v>161</v>
      </c>
      <c r="I125" s="67">
        <v>22356</v>
      </c>
      <c r="J125" s="16"/>
      <c r="K125" s="45"/>
      <c r="L125" s="16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>
      <c r="A126" s="15"/>
      <c r="B126" s="13" t="s">
        <v>37</v>
      </c>
      <c r="C126" s="14">
        <v>400</v>
      </c>
      <c r="D126" s="14">
        <v>400</v>
      </c>
      <c r="E126" s="15" t="s">
        <v>155</v>
      </c>
      <c r="F126" s="68" t="s">
        <v>339</v>
      </c>
      <c r="G126" s="68" t="s">
        <v>340</v>
      </c>
      <c r="H126" s="15" t="s">
        <v>161</v>
      </c>
      <c r="I126" s="67">
        <v>22359</v>
      </c>
      <c r="J126" s="16"/>
      <c r="K126" s="49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>
      <c r="A127" s="15"/>
      <c r="B127" s="13" t="s">
        <v>94</v>
      </c>
      <c r="C127" s="14">
        <v>807</v>
      </c>
      <c r="D127" s="14">
        <v>807</v>
      </c>
      <c r="E127" s="15" t="s">
        <v>155</v>
      </c>
      <c r="F127" s="68" t="s">
        <v>341</v>
      </c>
      <c r="G127" s="68" t="s">
        <v>342</v>
      </c>
      <c r="H127" s="15" t="s">
        <v>161</v>
      </c>
      <c r="I127" s="67">
        <v>22360</v>
      </c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14"/>
      <c r="D128" s="14"/>
      <c r="E128" s="15" t="s">
        <v>155</v>
      </c>
      <c r="F128" s="68" t="s">
        <v>304</v>
      </c>
      <c r="G128" s="68" t="s">
        <v>305</v>
      </c>
      <c r="H128" s="15" t="s">
        <v>161</v>
      </c>
      <c r="I128" s="15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3"/>
      <c r="C129" s="14"/>
      <c r="D129" s="26"/>
      <c r="E129" s="15" t="s">
        <v>155</v>
      </c>
      <c r="F129" s="68" t="s">
        <v>304</v>
      </c>
      <c r="G129" s="68" t="s">
        <v>305</v>
      </c>
      <c r="H129" s="15" t="s">
        <v>161</v>
      </c>
      <c r="I129" s="15"/>
      <c r="J129" s="16"/>
      <c r="K129" s="45"/>
      <c r="L129" s="45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3"/>
      <c r="C130" s="14"/>
      <c r="D130" s="14"/>
      <c r="E130" s="15" t="s">
        <v>155</v>
      </c>
      <c r="F130" s="68" t="s">
        <v>304</v>
      </c>
      <c r="G130" s="68" t="s">
        <v>305</v>
      </c>
      <c r="H130" s="15" t="s">
        <v>161</v>
      </c>
      <c r="I130" s="15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3"/>
      <c r="C131" s="14"/>
      <c r="D131" s="14"/>
      <c r="E131" s="15" t="s">
        <v>155</v>
      </c>
      <c r="F131" s="68" t="s">
        <v>304</v>
      </c>
      <c r="G131" s="68" t="s">
        <v>305</v>
      </c>
      <c r="H131" s="15" t="s">
        <v>161</v>
      </c>
      <c r="I131" s="15"/>
      <c r="J131" s="16"/>
      <c r="K131" s="45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3"/>
      <c r="C132" s="14"/>
      <c r="D132" s="14"/>
      <c r="E132" s="15" t="s">
        <v>155</v>
      </c>
      <c r="F132" s="68" t="s">
        <v>304</v>
      </c>
      <c r="G132" s="68" t="s">
        <v>305</v>
      </c>
      <c r="H132" s="15" t="s">
        <v>161</v>
      </c>
      <c r="I132" s="15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7"/>
      <c r="C133" s="14"/>
      <c r="D133" s="14"/>
      <c r="E133" s="15" t="s">
        <v>155</v>
      </c>
      <c r="F133" s="68" t="s">
        <v>304</v>
      </c>
      <c r="G133" s="68" t="s">
        <v>305</v>
      </c>
      <c r="H133" s="15" t="s">
        <v>161</v>
      </c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hidden="1">
      <c r="A134" s="15"/>
      <c r="B134" s="17"/>
      <c r="C134" s="14"/>
      <c r="D134" s="14"/>
      <c r="E134" s="15" t="s">
        <v>155</v>
      </c>
      <c r="F134" s="68" t="s">
        <v>304</v>
      </c>
      <c r="G134" s="68" t="s">
        <v>305</v>
      </c>
      <c r="H134" s="15" t="s">
        <v>161</v>
      </c>
      <c r="I134" s="15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hidden="1">
      <c r="A135" s="15"/>
      <c r="B135" s="17"/>
      <c r="C135" s="14"/>
      <c r="D135" s="14"/>
      <c r="E135" s="15" t="s">
        <v>155</v>
      </c>
      <c r="F135" s="68" t="s">
        <v>304</v>
      </c>
      <c r="G135" s="68" t="s">
        <v>305</v>
      </c>
      <c r="H135" s="15" t="s">
        <v>161</v>
      </c>
      <c r="I135" s="15"/>
      <c r="J135" s="16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 hidden="1">
      <c r="A136" s="15"/>
      <c r="B136" s="17"/>
      <c r="C136" s="14"/>
      <c r="D136" s="14"/>
      <c r="E136" s="15" t="s">
        <v>155</v>
      </c>
      <c r="F136" s="68" t="s">
        <v>304</v>
      </c>
      <c r="G136" s="68" t="s">
        <v>305</v>
      </c>
      <c r="H136" s="15" t="s">
        <v>161</v>
      </c>
      <c r="I136" s="15"/>
      <c r="J136" s="16"/>
      <c r="K136" s="45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 hidden="1">
      <c r="A137" s="15"/>
      <c r="B137" s="17"/>
      <c r="C137" s="26"/>
      <c r="D137" s="14"/>
      <c r="E137" s="15" t="s">
        <v>155</v>
      </c>
      <c r="F137" s="68" t="s">
        <v>304</v>
      </c>
      <c r="G137" s="68" t="s">
        <v>305</v>
      </c>
      <c r="H137" s="15" t="s">
        <v>161</v>
      </c>
      <c r="I137" s="15"/>
      <c r="J137" s="16"/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 thickBot="1">
      <c r="A138" s="15"/>
      <c r="B138" s="17"/>
      <c r="C138" s="21">
        <f>SUM(C123:C137)</f>
        <v>3027</v>
      </c>
      <c r="D138" s="14"/>
      <c r="E138" s="13"/>
      <c r="F138" s="15"/>
      <c r="G138" s="13"/>
      <c r="H138" s="15"/>
      <c r="I138" s="13"/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 thickTop="1">
      <c r="A139" s="15"/>
      <c r="B139" s="17"/>
      <c r="C139" s="22"/>
      <c r="D139" s="14"/>
      <c r="E139" s="13"/>
      <c r="F139" s="15"/>
      <c r="G139" s="13"/>
      <c r="H139" s="15"/>
      <c r="I139" s="13"/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>
        <v>7</v>
      </c>
      <c r="B140" s="198" t="s">
        <v>25</v>
      </c>
      <c r="C140" s="199"/>
      <c r="D140" s="199"/>
      <c r="E140" s="199"/>
      <c r="F140" s="199"/>
      <c r="G140" s="199"/>
      <c r="H140" s="199"/>
      <c r="I140" s="200"/>
      <c r="J140" s="16"/>
      <c r="K140" s="51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378</v>
      </c>
      <c r="C141" s="14">
        <v>2290</v>
      </c>
      <c r="D141" s="14">
        <v>2290</v>
      </c>
      <c r="E141" s="15" t="s">
        <v>155</v>
      </c>
      <c r="F141" s="68" t="s">
        <v>379</v>
      </c>
      <c r="G141" s="68" t="s">
        <v>380</v>
      </c>
      <c r="H141" s="15" t="s">
        <v>161</v>
      </c>
      <c r="I141" s="67">
        <v>22360</v>
      </c>
      <c r="J141" s="16"/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>
      <c r="A142" s="15"/>
      <c r="B142" s="13" t="s">
        <v>198</v>
      </c>
      <c r="C142" s="14">
        <v>150</v>
      </c>
      <c r="D142" s="14">
        <v>150</v>
      </c>
      <c r="E142" s="15" t="s">
        <v>155</v>
      </c>
      <c r="F142" s="68" t="s">
        <v>381</v>
      </c>
      <c r="G142" s="68" t="s">
        <v>382</v>
      </c>
      <c r="H142" s="15" t="s">
        <v>161</v>
      </c>
      <c r="I142" s="67">
        <v>22363</v>
      </c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>
      <c r="A143" s="15"/>
      <c r="B143" s="13" t="s">
        <v>385</v>
      </c>
      <c r="C143" s="57">
        <v>779</v>
      </c>
      <c r="D143" s="14">
        <v>779</v>
      </c>
      <c r="E143" s="15" t="s">
        <v>155</v>
      </c>
      <c r="F143" s="68" t="s">
        <v>383</v>
      </c>
      <c r="G143" s="68" t="s">
        <v>384</v>
      </c>
      <c r="H143" s="15" t="s">
        <v>161</v>
      </c>
      <c r="I143" s="67">
        <v>22363</v>
      </c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>
      <c r="A144" s="15"/>
      <c r="B144" s="13" t="s">
        <v>363</v>
      </c>
      <c r="C144" s="57">
        <v>1483</v>
      </c>
      <c r="D144" s="14">
        <v>1483</v>
      </c>
      <c r="E144" s="15" t="s">
        <v>155</v>
      </c>
      <c r="F144" s="68" t="s">
        <v>386</v>
      </c>
      <c r="G144" s="68" t="s">
        <v>387</v>
      </c>
      <c r="H144" s="15" t="s">
        <v>161</v>
      </c>
      <c r="I144" s="67">
        <v>22349</v>
      </c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>
      <c r="A145" s="15"/>
      <c r="B145" s="13" t="s">
        <v>198</v>
      </c>
      <c r="C145" s="57">
        <v>500</v>
      </c>
      <c r="D145" s="14">
        <v>500</v>
      </c>
      <c r="E145" s="15" t="s">
        <v>155</v>
      </c>
      <c r="F145" s="68" t="s">
        <v>388</v>
      </c>
      <c r="G145" s="68" t="s">
        <v>389</v>
      </c>
      <c r="H145" s="15" t="s">
        <v>161</v>
      </c>
      <c r="I145" s="67">
        <v>22349</v>
      </c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>
      <c r="A146" s="15"/>
      <c r="B146" s="13" t="s">
        <v>390</v>
      </c>
      <c r="C146" s="57">
        <v>2730</v>
      </c>
      <c r="D146" s="14">
        <v>2730</v>
      </c>
      <c r="E146" s="15" t="s">
        <v>155</v>
      </c>
      <c r="F146" s="68" t="s">
        <v>391</v>
      </c>
      <c r="G146" s="68" t="s">
        <v>392</v>
      </c>
      <c r="H146" s="15" t="s">
        <v>161</v>
      </c>
      <c r="I146" s="67">
        <v>22354</v>
      </c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>
      <c r="A147" s="15"/>
      <c r="B147" s="13" t="s">
        <v>390</v>
      </c>
      <c r="C147" s="57">
        <v>5700</v>
      </c>
      <c r="D147" s="14">
        <v>5700</v>
      </c>
      <c r="E147" s="15" t="s">
        <v>155</v>
      </c>
      <c r="F147" s="68" t="s">
        <v>394</v>
      </c>
      <c r="G147" s="68" t="s">
        <v>393</v>
      </c>
      <c r="H147" s="15" t="s">
        <v>161</v>
      </c>
      <c r="I147" s="67">
        <v>22356</v>
      </c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>
      <c r="A148" s="15"/>
      <c r="B148" s="13" t="s">
        <v>37</v>
      </c>
      <c r="C148" s="57">
        <v>710</v>
      </c>
      <c r="D148" s="14">
        <v>710</v>
      </c>
      <c r="E148" s="15" t="s">
        <v>155</v>
      </c>
      <c r="F148" s="68" t="s">
        <v>395</v>
      </c>
      <c r="G148" s="68" t="s">
        <v>396</v>
      </c>
      <c r="H148" s="15" t="s">
        <v>161</v>
      </c>
      <c r="I148" s="67">
        <v>22356</v>
      </c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>
      <c r="A149" s="15"/>
      <c r="B149" s="13" t="s">
        <v>37</v>
      </c>
      <c r="C149" s="57">
        <v>700</v>
      </c>
      <c r="D149" s="14">
        <v>700</v>
      </c>
      <c r="E149" s="15" t="s">
        <v>155</v>
      </c>
      <c r="F149" s="68" t="s">
        <v>397</v>
      </c>
      <c r="G149" s="68" t="s">
        <v>398</v>
      </c>
      <c r="H149" s="15" t="s">
        <v>161</v>
      </c>
      <c r="I149" s="67">
        <v>22359</v>
      </c>
      <c r="J149" s="16" t="s">
        <v>184</v>
      </c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hidden="1">
      <c r="A150" s="15"/>
      <c r="B150" s="13"/>
      <c r="C150" s="57"/>
      <c r="D150" s="14"/>
      <c r="E150" s="15" t="s">
        <v>155</v>
      </c>
      <c r="F150" s="68" t="s">
        <v>304</v>
      </c>
      <c r="G150" s="68" t="s">
        <v>305</v>
      </c>
      <c r="H150" s="15" t="s">
        <v>161</v>
      </c>
      <c r="I150" s="15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hidden="1">
      <c r="A151" s="15"/>
      <c r="B151" s="13"/>
      <c r="C151" s="57"/>
      <c r="D151" s="14"/>
      <c r="E151" s="15" t="s">
        <v>155</v>
      </c>
      <c r="F151" s="68" t="s">
        <v>304</v>
      </c>
      <c r="G151" s="68" t="s">
        <v>305</v>
      </c>
      <c r="H151" s="15" t="s">
        <v>161</v>
      </c>
      <c r="I151" s="15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hidden="1">
      <c r="A152" s="15"/>
      <c r="B152" s="13"/>
      <c r="C152" s="57"/>
      <c r="D152" s="14"/>
      <c r="E152" s="15" t="s">
        <v>155</v>
      </c>
      <c r="F152" s="68" t="s">
        <v>304</v>
      </c>
      <c r="G152" s="68" t="s">
        <v>305</v>
      </c>
      <c r="H152" s="15" t="s">
        <v>161</v>
      </c>
      <c r="I152" s="15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hidden="1">
      <c r="A153" s="15"/>
      <c r="B153" s="13"/>
      <c r="C153" s="61"/>
      <c r="D153" s="14"/>
      <c r="E153" s="15" t="s">
        <v>155</v>
      </c>
      <c r="F153" s="68" t="s">
        <v>304</v>
      </c>
      <c r="G153" s="68" t="s">
        <v>305</v>
      </c>
      <c r="H153" s="15" t="s">
        <v>161</v>
      </c>
      <c r="I153" s="15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29" s="27" customFormat="1" ht="19.5" customHeight="1" thickBot="1">
      <c r="A154" s="15"/>
      <c r="B154" s="13"/>
      <c r="C154" s="62">
        <f>SUM(C141:C153)</f>
        <v>15042</v>
      </c>
      <c r="D154" s="14"/>
      <c r="E154" s="13"/>
      <c r="F154" s="15"/>
      <c r="G154" s="13"/>
      <c r="H154" s="15"/>
      <c r="I154" s="13"/>
      <c r="J154" s="16"/>
      <c r="K154" s="45"/>
      <c r="L154" s="16"/>
      <c r="M154" s="16"/>
      <c r="N154" s="16"/>
      <c r="O154" s="16"/>
      <c r="P154" s="16"/>
      <c r="Q154" s="24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29" s="27" customFormat="1" ht="19.5" customHeight="1" thickTop="1">
      <c r="A155" s="32"/>
      <c r="B155" s="34"/>
      <c r="C155" s="63"/>
      <c r="D155" s="26"/>
      <c r="E155" s="34"/>
      <c r="F155" s="32"/>
      <c r="G155" s="34"/>
      <c r="H155" s="34"/>
      <c r="I155" s="34"/>
      <c r="J155" s="16"/>
      <c r="K155" s="45"/>
      <c r="L155" s="16"/>
      <c r="M155" s="16"/>
      <c r="N155" s="16"/>
      <c r="O155" s="16"/>
      <c r="P155" s="16"/>
      <c r="Q155" s="2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29" s="27" customFormat="1" ht="19.5" customHeight="1" thickBot="1">
      <c r="A156" s="35"/>
      <c r="B156" s="36"/>
      <c r="C156" s="62">
        <f>+C94+C120+C138+C154</f>
        <v>92013.15</v>
      </c>
      <c r="D156" s="21"/>
      <c r="E156" s="37"/>
      <c r="F156" s="35"/>
      <c r="G156" s="37"/>
      <c r="H156" s="37"/>
      <c r="I156" s="37"/>
      <c r="J156" s="16"/>
      <c r="K156" s="45"/>
      <c r="L156" s="16"/>
      <c r="M156" s="16"/>
      <c r="N156" s="16"/>
      <c r="O156" s="16"/>
      <c r="P156" s="16"/>
      <c r="Q156" s="2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29" s="27" customFormat="1" ht="19.5" customHeight="1" thickTop="1">
      <c r="A157" s="38"/>
      <c r="B157" s="39"/>
      <c r="C157" s="39"/>
      <c r="D157" s="40"/>
      <c r="E157" s="40"/>
      <c r="F157" s="38"/>
      <c r="G157" s="40"/>
      <c r="H157" s="40"/>
      <c r="I157" s="40"/>
      <c r="J157" s="16"/>
      <c r="K157" s="45"/>
      <c r="L157" s="16"/>
      <c r="M157" s="16"/>
      <c r="N157" s="16"/>
      <c r="O157" s="16"/>
      <c r="P157" s="16"/>
      <c r="Q157" s="2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</sheetData>
  <sheetProtection/>
  <mergeCells count="14">
    <mergeCell ref="A4:H4"/>
    <mergeCell ref="B6:I6"/>
    <mergeCell ref="B26:I26"/>
    <mergeCell ref="B50:I50"/>
    <mergeCell ref="A3:H3"/>
    <mergeCell ref="A2:H2"/>
    <mergeCell ref="B122:I122"/>
    <mergeCell ref="B140:I140"/>
    <mergeCell ref="B68:I68"/>
    <mergeCell ref="A92:H92"/>
    <mergeCell ref="A94:B94"/>
    <mergeCell ref="B95:I95"/>
    <mergeCell ref="A90:H90"/>
    <mergeCell ref="A91:H9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0" r:id="rId1"/>
  <rowBreaks count="1" manualBreakCount="1">
    <brk id="88" max="10" man="1"/>
  </rowBreaks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53"/>
  <sheetViews>
    <sheetView view="pageBreakPreview" zoomScale="70" zoomScaleNormal="70" zoomScaleSheetLayoutView="70" zoomScalePageLayoutView="0" workbookViewId="0" topLeftCell="A106">
      <selection activeCell="B154" sqref="B154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16.421875" style="2" customWidth="1"/>
    <col min="4" max="4" width="15.7109375" style="2" customWidth="1"/>
    <col min="5" max="5" width="18.8515625" style="2" customWidth="1"/>
    <col min="6" max="6" width="45.28125" style="2" customWidth="1"/>
    <col min="7" max="7" width="54.421875" style="2" customWidth="1"/>
    <col min="8" max="8" width="20.8515625" style="2" customWidth="1"/>
    <col min="9" max="9" width="25.00390625" style="2" customWidth="1"/>
    <col min="10" max="10" width="18.421875" style="18" customWidth="1"/>
    <col min="11" max="11" width="12.57421875" style="46" customWidth="1"/>
    <col min="12" max="12" width="9.140625" style="1" customWidth="1"/>
    <col min="13" max="13" width="10.140625" style="1" bestFit="1" customWidth="1"/>
    <col min="14" max="16" width="9.140625" style="1" customWidth="1"/>
    <col min="17" max="16384" width="9.140625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1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24">
      <c r="A4" s="173" t="s">
        <v>158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56">
        <v>1</v>
      </c>
      <c r="B6" s="201" t="s">
        <v>157</v>
      </c>
      <c r="C6" s="202"/>
      <c r="D6" s="202"/>
      <c r="E6" s="202"/>
      <c r="F6" s="202"/>
      <c r="G6" s="202"/>
      <c r="H6" s="202"/>
      <c r="I6" s="203"/>
      <c r="K6" s="45"/>
    </row>
    <row r="7" spans="1:29" s="18" customFormat="1" ht="19.5" customHeight="1">
      <c r="A7" s="15"/>
      <c r="B7" s="13" t="s">
        <v>285</v>
      </c>
      <c r="C7" s="14">
        <v>180</v>
      </c>
      <c r="D7" s="22">
        <v>180</v>
      </c>
      <c r="E7" s="15" t="s">
        <v>155</v>
      </c>
      <c r="F7" s="68" t="s">
        <v>286</v>
      </c>
      <c r="G7" s="68" t="s">
        <v>287</v>
      </c>
      <c r="H7" s="15" t="s">
        <v>161</v>
      </c>
      <c r="I7" s="67">
        <v>22324</v>
      </c>
      <c r="J7" s="16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57">
        <v>3600</v>
      </c>
      <c r="D8" s="14">
        <v>3600</v>
      </c>
      <c r="E8" s="15" t="s">
        <v>155</v>
      </c>
      <c r="F8" s="68" t="s">
        <v>288</v>
      </c>
      <c r="G8" s="68" t="s">
        <v>289</v>
      </c>
      <c r="H8" s="15" t="s">
        <v>161</v>
      </c>
      <c r="I8" s="67">
        <v>22315</v>
      </c>
      <c r="J8" s="16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290</v>
      </c>
      <c r="C9" s="57">
        <v>393</v>
      </c>
      <c r="D9" s="14">
        <v>393</v>
      </c>
      <c r="E9" s="15" t="s">
        <v>155</v>
      </c>
      <c r="F9" s="68" t="s">
        <v>291</v>
      </c>
      <c r="G9" s="68" t="s">
        <v>292</v>
      </c>
      <c r="H9" s="15" t="s">
        <v>161</v>
      </c>
      <c r="I9" s="67">
        <v>22319</v>
      </c>
      <c r="J9" s="16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293</v>
      </c>
      <c r="C10" s="14">
        <v>261.68</v>
      </c>
      <c r="D10" s="14">
        <v>261.68</v>
      </c>
      <c r="E10" s="15" t="s">
        <v>155</v>
      </c>
      <c r="F10" s="68" t="s">
        <v>294</v>
      </c>
      <c r="G10" s="68" t="s">
        <v>295</v>
      </c>
      <c r="H10" s="15" t="s">
        <v>161</v>
      </c>
      <c r="I10" s="67">
        <v>22317</v>
      </c>
      <c r="J10" s="16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293</v>
      </c>
      <c r="C11" s="14">
        <v>6400</v>
      </c>
      <c r="D11" s="14">
        <v>6400</v>
      </c>
      <c r="E11" s="15" t="s">
        <v>155</v>
      </c>
      <c r="F11" s="68" t="s">
        <v>296</v>
      </c>
      <c r="G11" s="68" t="s">
        <v>296</v>
      </c>
      <c r="H11" s="15" t="s">
        <v>161</v>
      </c>
      <c r="I11" s="67">
        <v>22324</v>
      </c>
      <c r="J11" s="16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297</v>
      </c>
      <c r="C12" s="14">
        <v>893</v>
      </c>
      <c r="D12" s="14">
        <v>893</v>
      </c>
      <c r="E12" s="15" t="s">
        <v>155</v>
      </c>
      <c r="F12" s="68" t="s">
        <v>298</v>
      </c>
      <c r="G12" s="68" t="s">
        <v>299</v>
      </c>
      <c r="H12" s="15" t="s">
        <v>161</v>
      </c>
      <c r="I12" s="67">
        <v>22314</v>
      </c>
      <c r="J12" s="16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297</v>
      </c>
      <c r="C13" s="14">
        <v>330</v>
      </c>
      <c r="D13" s="14">
        <v>330</v>
      </c>
      <c r="E13" s="15" t="s">
        <v>155</v>
      </c>
      <c r="F13" s="68" t="s">
        <v>300</v>
      </c>
      <c r="G13" s="68" t="s">
        <v>301</v>
      </c>
      <c r="H13" s="15" t="s">
        <v>161</v>
      </c>
      <c r="I13" s="67">
        <v>22323</v>
      </c>
      <c r="J13" s="16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293</v>
      </c>
      <c r="C14" s="14">
        <v>1200</v>
      </c>
      <c r="D14" s="22">
        <v>1200</v>
      </c>
      <c r="E14" s="15" t="s">
        <v>155</v>
      </c>
      <c r="F14" s="68" t="s">
        <v>302</v>
      </c>
      <c r="G14" s="68" t="s">
        <v>303</v>
      </c>
      <c r="H14" s="15" t="s">
        <v>161</v>
      </c>
      <c r="I14" s="67">
        <v>22335</v>
      </c>
      <c r="J14" s="16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14"/>
      <c r="D15" s="14"/>
      <c r="E15" s="15" t="s">
        <v>155</v>
      </c>
      <c r="F15" s="68"/>
      <c r="G15" s="13"/>
      <c r="H15" s="15"/>
      <c r="I15" s="15"/>
      <c r="J15" s="16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4"/>
      <c r="D16" s="14"/>
      <c r="E16" s="15" t="s">
        <v>155</v>
      </c>
      <c r="F16" s="68"/>
      <c r="G16" s="13"/>
      <c r="H16" s="15"/>
      <c r="I16" s="15"/>
      <c r="J16" s="16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4"/>
      <c r="D17" s="26"/>
      <c r="E17" s="15" t="s">
        <v>155</v>
      </c>
      <c r="F17" s="68"/>
      <c r="G17" s="13"/>
      <c r="H17" s="15"/>
      <c r="I17" s="15"/>
      <c r="J17" s="16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4"/>
      <c r="D18" s="26"/>
      <c r="E18" s="15" t="s">
        <v>155</v>
      </c>
      <c r="F18" s="68"/>
      <c r="G18" s="13"/>
      <c r="H18" s="15"/>
      <c r="I18" s="15"/>
      <c r="J18" s="16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4"/>
      <c r="D19" s="14"/>
      <c r="E19" s="15" t="s">
        <v>155</v>
      </c>
      <c r="F19" s="68"/>
      <c r="G19" s="13"/>
      <c r="H19" s="15"/>
      <c r="I19" s="15"/>
      <c r="J19" s="16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4"/>
      <c r="D20" s="14"/>
      <c r="E20" s="15" t="s">
        <v>155</v>
      </c>
      <c r="F20" s="68"/>
      <c r="G20" s="13"/>
      <c r="H20" s="15"/>
      <c r="I20" s="15"/>
      <c r="J20" s="16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4"/>
      <c r="D21" s="14"/>
      <c r="E21" s="15" t="s">
        <v>155</v>
      </c>
      <c r="F21" s="68"/>
      <c r="G21" s="13"/>
      <c r="H21" s="15"/>
      <c r="I21" s="15"/>
      <c r="J21" s="16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4"/>
      <c r="D22" s="14"/>
      <c r="E22" s="15" t="s">
        <v>155</v>
      </c>
      <c r="F22" s="68"/>
      <c r="G22" s="13"/>
      <c r="H22" s="15"/>
      <c r="I22" s="15"/>
      <c r="J22" s="16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61"/>
      <c r="D23" s="14"/>
      <c r="E23" s="15" t="s">
        <v>155</v>
      </c>
      <c r="F23" s="68"/>
      <c r="G23" s="13"/>
      <c r="H23" s="15"/>
      <c r="I23" s="15"/>
      <c r="J23" s="16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20.25" customHeight="1" thickBot="1">
      <c r="A24" s="15"/>
      <c r="B24" s="17"/>
      <c r="C24" s="62">
        <f>SUM(C7:C23)</f>
        <v>13257.68</v>
      </c>
      <c r="D24" s="22"/>
      <c r="E24" s="13"/>
      <c r="F24" s="15"/>
      <c r="G24" s="13"/>
      <c r="H24" s="15"/>
      <c r="I24" s="13"/>
      <c r="J24" s="16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Top="1">
      <c r="A25" s="15"/>
      <c r="B25" s="17"/>
      <c r="C25" s="63"/>
      <c r="D25" s="22"/>
      <c r="E25" s="13"/>
      <c r="F25" s="15"/>
      <c r="G25" s="13"/>
      <c r="H25" s="15"/>
      <c r="I25" s="13"/>
      <c r="J25" s="16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>
        <v>2</v>
      </c>
      <c r="B26" s="198" t="s">
        <v>18</v>
      </c>
      <c r="C26" s="199"/>
      <c r="D26" s="199"/>
      <c r="E26" s="199"/>
      <c r="F26" s="199"/>
      <c r="G26" s="199"/>
      <c r="H26" s="199"/>
      <c r="I26" s="200"/>
      <c r="J26" s="16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">
        <v>193</v>
      </c>
      <c r="C27" s="14">
        <v>750</v>
      </c>
      <c r="D27" s="14">
        <v>750</v>
      </c>
      <c r="E27" s="15" t="s">
        <v>155</v>
      </c>
      <c r="F27" s="68" t="s">
        <v>172</v>
      </c>
      <c r="G27" s="13" t="s">
        <v>173</v>
      </c>
      <c r="H27" s="15" t="s">
        <v>161</v>
      </c>
      <c r="I27" s="67">
        <v>22315</v>
      </c>
      <c r="J27" s="16" t="s">
        <v>171</v>
      </c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231</v>
      </c>
      <c r="C28" s="14">
        <v>1200</v>
      </c>
      <c r="D28" s="14">
        <v>1200</v>
      </c>
      <c r="E28" s="15" t="s">
        <v>155</v>
      </c>
      <c r="F28" s="68" t="s">
        <v>174</v>
      </c>
      <c r="G28" s="13" t="s">
        <v>175</v>
      </c>
      <c r="H28" s="15" t="s">
        <v>161</v>
      </c>
      <c r="I28" s="67">
        <v>22317</v>
      </c>
      <c r="J28" s="16"/>
      <c r="K28" s="51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193</v>
      </c>
      <c r="C29" s="14">
        <v>1100</v>
      </c>
      <c r="D29" s="14">
        <v>1100</v>
      </c>
      <c r="E29" s="15" t="s">
        <v>155</v>
      </c>
      <c r="F29" s="68" t="s">
        <v>176</v>
      </c>
      <c r="G29" s="13" t="s">
        <v>177</v>
      </c>
      <c r="H29" s="15" t="s">
        <v>161</v>
      </c>
      <c r="I29" s="67">
        <v>22319</v>
      </c>
      <c r="J29" s="16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194</v>
      </c>
      <c r="C30" s="14">
        <v>520</v>
      </c>
      <c r="D30" s="14">
        <v>520</v>
      </c>
      <c r="E30" s="15" t="s">
        <v>155</v>
      </c>
      <c r="F30" s="68" t="s">
        <v>178</v>
      </c>
      <c r="G30" s="13" t="s">
        <v>179</v>
      </c>
      <c r="H30" s="15" t="s">
        <v>161</v>
      </c>
      <c r="I30" s="67">
        <v>22320</v>
      </c>
      <c r="J30" s="16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194</v>
      </c>
      <c r="C31" s="14">
        <v>2555</v>
      </c>
      <c r="D31" s="14">
        <v>2555</v>
      </c>
      <c r="E31" s="15" t="s">
        <v>155</v>
      </c>
      <c r="F31" s="68" t="s">
        <v>180</v>
      </c>
      <c r="G31" s="13" t="s">
        <v>181</v>
      </c>
      <c r="H31" s="15" t="s">
        <v>161</v>
      </c>
      <c r="I31" s="67">
        <v>22324</v>
      </c>
      <c r="J31" s="16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194</v>
      </c>
      <c r="C32" s="14">
        <v>260</v>
      </c>
      <c r="D32" s="14">
        <v>260</v>
      </c>
      <c r="E32" s="15" t="s">
        <v>155</v>
      </c>
      <c r="F32" s="68" t="s">
        <v>182</v>
      </c>
      <c r="G32" s="13" t="s">
        <v>183</v>
      </c>
      <c r="H32" s="15" t="s">
        <v>161</v>
      </c>
      <c r="I32" s="67">
        <v>22324</v>
      </c>
      <c r="J32" s="16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193</v>
      </c>
      <c r="C33" s="14">
        <v>850</v>
      </c>
      <c r="D33" s="14">
        <v>850</v>
      </c>
      <c r="E33" s="15" t="s">
        <v>155</v>
      </c>
      <c r="F33" s="68" t="s">
        <v>185</v>
      </c>
      <c r="G33" s="13" t="s">
        <v>186</v>
      </c>
      <c r="H33" s="15" t="s">
        <v>161</v>
      </c>
      <c r="I33" s="67">
        <v>22333</v>
      </c>
      <c r="J33" s="70">
        <v>15976.18</v>
      </c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14"/>
      <c r="D34" s="26"/>
      <c r="E34" s="15" t="s">
        <v>155</v>
      </c>
      <c r="F34" s="68"/>
      <c r="G34" s="13"/>
      <c r="H34" s="15"/>
      <c r="I34" s="15"/>
      <c r="J34" s="16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14"/>
      <c r="D35" s="14"/>
      <c r="E35" s="15" t="s">
        <v>155</v>
      </c>
      <c r="F35" s="69"/>
      <c r="G35" s="13"/>
      <c r="H35" s="15"/>
      <c r="I35" s="15"/>
      <c r="J35" s="16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/>
      <c r="C36" s="14"/>
      <c r="D36" s="26"/>
      <c r="E36" s="15" t="s">
        <v>155</v>
      </c>
      <c r="F36" s="15"/>
      <c r="G36" s="13"/>
      <c r="H36" s="15"/>
      <c r="I36" s="15"/>
      <c r="J36" s="16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/>
      <c r="C37" s="14"/>
      <c r="D37" s="14"/>
      <c r="E37" s="15" t="s">
        <v>155</v>
      </c>
      <c r="F37" s="15"/>
      <c r="G37" s="13"/>
      <c r="H37" s="15"/>
      <c r="I37" s="15"/>
      <c r="J37" s="16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7"/>
      <c r="C38" s="14"/>
      <c r="D38" s="26"/>
      <c r="E38" s="15" t="s">
        <v>155</v>
      </c>
      <c r="F38" s="15"/>
      <c r="G38" s="13"/>
      <c r="H38" s="15"/>
      <c r="I38" s="15"/>
      <c r="J38" s="16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8.75" customHeight="1" hidden="1">
      <c r="A39" s="15"/>
      <c r="B39" s="17"/>
      <c r="C39" s="14"/>
      <c r="D39" s="14"/>
      <c r="E39" s="15" t="s">
        <v>155</v>
      </c>
      <c r="F39" s="15"/>
      <c r="G39" s="13"/>
      <c r="H39" s="15"/>
      <c r="I39" s="15"/>
      <c r="J39" s="16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8.75" customHeight="1" hidden="1">
      <c r="A40" s="15"/>
      <c r="B40" s="17"/>
      <c r="C40" s="14"/>
      <c r="D40" s="14"/>
      <c r="E40" s="15" t="s">
        <v>155</v>
      </c>
      <c r="F40" s="15"/>
      <c r="G40" s="13"/>
      <c r="H40" s="15"/>
      <c r="I40" s="15"/>
      <c r="J40" s="16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8.75" customHeight="1" hidden="1">
      <c r="A41" s="15"/>
      <c r="B41" s="17"/>
      <c r="C41" s="14"/>
      <c r="D41" s="14"/>
      <c r="E41" s="15" t="s">
        <v>155</v>
      </c>
      <c r="F41" s="15"/>
      <c r="G41" s="13"/>
      <c r="H41" s="15"/>
      <c r="I41" s="15"/>
      <c r="J41" s="16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8.75" customHeight="1" hidden="1">
      <c r="A42" s="15"/>
      <c r="B42" s="17"/>
      <c r="C42" s="14"/>
      <c r="D42" s="14"/>
      <c r="E42" s="15" t="s">
        <v>155</v>
      </c>
      <c r="F42" s="15"/>
      <c r="G42" s="13"/>
      <c r="H42" s="15"/>
      <c r="I42" s="15"/>
      <c r="J42" s="16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8.75" customHeight="1" hidden="1">
      <c r="A43" s="15"/>
      <c r="B43" s="17"/>
      <c r="C43" s="14"/>
      <c r="D43" s="14"/>
      <c r="E43" s="15" t="s">
        <v>155</v>
      </c>
      <c r="F43" s="15"/>
      <c r="G43" s="13"/>
      <c r="H43" s="15"/>
      <c r="I43" s="15"/>
      <c r="J43" s="16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8.75" customHeight="1" hidden="1">
      <c r="A44" s="15"/>
      <c r="B44" s="17"/>
      <c r="C44" s="14"/>
      <c r="D44" s="14"/>
      <c r="E44" s="15" t="s">
        <v>155</v>
      </c>
      <c r="F44" s="15"/>
      <c r="G44" s="13"/>
      <c r="H44" s="15"/>
      <c r="I44" s="15"/>
      <c r="J44" s="16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8.75" customHeight="1" hidden="1">
      <c r="A45" s="15"/>
      <c r="B45" s="17"/>
      <c r="C45" s="14"/>
      <c r="D45" s="14"/>
      <c r="E45" s="15" t="s">
        <v>155</v>
      </c>
      <c r="F45" s="15"/>
      <c r="G45" s="13"/>
      <c r="H45" s="15"/>
      <c r="I45" s="15"/>
      <c r="J45" s="16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8.75" customHeight="1" hidden="1">
      <c r="A46" s="15"/>
      <c r="B46" s="17"/>
      <c r="C46" s="14"/>
      <c r="D46" s="14"/>
      <c r="E46" s="15" t="s">
        <v>155</v>
      </c>
      <c r="F46" s="15"/>
      <c r="G46" s="13"/>
      <c r="H46" s="15"/>
      <c r="I46" s="15"/>
      <c r="J46" s="16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8.75" customHeight="1" hidden="1">
      <c r="A47" s="15"/>
      <c r="B47" s="17"/>
      <c r="C47" s="26"/>
      <c r="D47" s="14"/>
      <c r="E47" s="15" t="s">
        <v>155</v>
      </c>
      <c r="F47" s="15"/>
      <c r="G47" s="13"/>
      <c r="H47" s="15"/>
      <c r="I47" s="15"/>
      <c r="J47" s="16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9.5" customHeight="1" thickBot="1">
      <c r="A48" s="15"/>
      <c r="B48" s="17"/>
      <c r="C48" s="62">
        <f>SUM(C27:C47)</f>
        <v>7235</v>
      </c>
      <c r="D48" s="14"/>
      <c r="E48" s="13"/>
      <c r="F48" s="15"/>
      <c r="G48" s="13"/>
      <c r="H48" s="15"/>
      <c r="I48" s="13"/>
      <c r="J48" s="16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3" customFormat="1" ht="19.5" customHeight="1" thickTop="1">
      <c r="A49" s="15"/>
      <c r="B49" s="17"/>
      <c r="C49" s="58"/>
      <c r="D49" s="14"/>
      <c r="E49" s="13"/>
      <c r="F49" s="15"/>
      <c r="G49" s="13"/>
      <c r="H49" s="15"/>
      <c r="I49" s="13"/>
      <c r="J49" s="16"/>
      <c r="K49" s="45"/>
      <c r="L49" s="16"/>
      <c r="M49" s="16"/>
      <c r="N49" s="16"/>
      <c r="O49" s="16"/>
      <c r="P49" s="16"/>
      <c r="Q49" s="1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7" customFormat="1" ht="19.5" customHeight="1">
      <c r="A50" s="15">
        <v>3</v>
      </c>
      <c r="B50" s="198" t="s">
        <v>19</v>
      </c>
      <c r="C50" s="199"/>
      <c r="D50" s="199"/>
      <c r="E50" s="199"/>
      <c r="F50" s="199"/>
      <c r="G50" s="199"/>
      <c r="H50" s="199"/>
      <c r="I50" s="200"/>
      <c r="J50" s="16"/>
      <c r="K50" s="51">
        <v>3000</v>
      </c>
      <c r="L50" s="16"/>
      <c r="M50" s="16"/>
      <c r="N50" s="16"/>
      <c r="O50" s="16"/>
      <c r="P50" s="16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s="27" customFormat="1" ht="19.5" customHeight="1">
      <c r="A51" s="15"/>
      <c r="B51" s="13" t="s">
        <v>33</v>
      </c>
      <c r="C51" s="57">
        <v>1000</v>
      </c>
      <c r="D51" s="14">
        <v>1000</v>
      </c>
      <c r="E51" s="15" t="s">
        <v>155</v>
      </c>
      <c r="F51" s="71" t="s">
        <v>204</v>
      </c>
      <c r="G51" s="13" t="s">
        <v>205</v>
      </c>
      <c r="H51" s="15" t="s">
        <v>161</v>
      </c>
      <c r="I51" s="67">
        <v>22314</v>
      </c>
      <c r="J51" s="16"/>
      <c r="K51" s="45">
        <v>13802</v>
      </c>
      <c r="L51" s="16"/>
      <c r="M51" s="16"/>
      <c r="N51" s="16"/>
      <c r="O51" s="16"/>
      <c r="P51" s="16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s="27" customFormat="1" ht="19.5" customHeight="1">
      <c r="A52" s="15"/>
      <c r="B52" s="13" t="s">
        <v>206</v>
      </c>
      <c r="C52" s="57">
        <v>1110</v>
      </c>
      <c r="D52" s="14">
        <v>1110</v>
      </c>
      <c r="E52" s="15" t="s">
        <v>155</v>
      </c>
      <c r="F52" s="71" t="s">
        <v>207</v>
      </c>
      <c r="G52" s="13" t="s">
        <v>208</v>
      </c>
      <c r="H52" s="15" t="s">
        <v>161</v>
      </c>
      <c r="I52" s="67">
        <v>22318</v>
      </c>
      <c r="J52" s="16"/>
      <c r="K52" s="45"/>
      <c r="L52" s="16"/>
      <c r="M52" s="16"/>
      <c r="N52" s="16"/>
      <c r="O52" s="16"/>
      <c r="P52" s="16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27" customFormat="1" ht="19.5" customHeight="1">
      <c r="A53" s="15"/>
      <c r="B53" s="13" t="s">
        <v>206</v>
      </c>
      <c r="C53" s="57">
        <v>685</v>
      </c>
      <c r="D53" s="14">
        <v>685</v>
      </c>
      <c r="E53" s="15" t="s">
        <v>155</v>
      </c>
      <c r="F53" s="71" t="s">
        <v>209</v>
      </c>
      <c r="G53" s="13" t="s">
        <v>210</v>
      </c>
      <c r="H53" s="15" t="s">
        <v>161</v>
      </c>
      <c r="I53" s="67">
        <v>22325</v>
      </c>
      <c r="J53" s="16"/>
      <c r="K53" s="45"/>
      <c r="L53" s="16"/>
      <c r="M53" s="16"/>
      <c r="N53" s="16"/>
      <c r="O53" s="16"/>
      <c r="P53" s="1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27" customFormat="1" ht="19.5" customHeight="1">
      <c r="A54" s="15"/>
      <c r="B54" s="13" t="s">
        <v>198</v>
      </c>
      <c r="C54" s="57">
        <v>120</v>
      </c>
      <c r="D54" s="14">
        <v>120</v>
      </c>
      <c r="E54" s="15" t="s">
        <v>155</v>
      </c>
      <c r="F54" s="71" t="s">
        <v>211</v>
      </c>
      <c r="G54" s="71" t="s">
        <v>212</v>
      </c>
      <c r="H54" s="15" t="s">
        <v>161</v>
      </c>
      <c r="I54" s="67">
        <v>22321</v>
      </c>
      <c r="J54" s="16"/>
      <c r="K54" s="45"/>
      <c r="L54" s="16"/>
      <c r="M54" s="16"/>
      <c r="N54" s="16"/>
      <c r="O54" s="16"/>
      <c r="P54" s="1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s="27" customFormat="1" ht="19.5" customHeight="1">
      <c r="A55" s="15"/>
      <c r="B55" s="13" t="s">
        <v>198</v>
      </c>
      <c r="C55" s="57">
        <v>90</v>
      </c>
      <c r="D55" s="14">
        <v>90</v>
      </c>
      <c r="E55" s="15" t="s">
        <v>155</v>
      </c>
      <c r="F55" s="68" t="s">
        <v>213</v>
      </c>
      <c r="G55" s="13" t="s">
        <v>214</v>
      </c>
      <c r="H55" s="15" t="s">
        <v>161</v>
      </c>
      <c r="I55" s="67">
        <v>22325</v>
      </c>
      <c r="J55" s="16"/>
      <c r="K55" s="45"/>
      <c r="L55" s="16"/>
      <c r="M55" s="16"/>
      <c r="N55" s="16"/>
      <c r="O55" s="16"/>
      <c r="P55" s="16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17" s="19" customFormat="1" ht="18.75" customHeight="1">
      <c r="A56" s="15"/>
      <c r="B56" s="13" t="s">
        <v>223</v>
      </c>
      <c r="C56" s="57">
        <v>3073</v>
      </c>
      <c r="D56" s="14">
        <v>3073</v>
      </c>
      <c r="E56" s="15" t="s">
        <v>155</v>
      </c>
      <c r="F56" s="68" t="s">
        <v>224</v>
      </c>
      <c r="G56" s="13" t="s">
        <v>225</v>
      </c>
      <c r="H56" s="15" t="s">
        <v>161</v>
      </c>
      <c r="I56" s="67">
        <v>22326</v>
      </c>
      <c r="J56" s="16"/>
      <c r="K56" s="45"/>
      <c r="L56" s="16"/>
      <c r="M56" s="16"/>
      <c r="N56" s="16"/>
      <c r="O56" s="16"/>
      <c r="P56" s="16"/>
      <c r="Q56" s="16"/>
    </row>
    <row r="57" spans="1:17" s="25" customFormat="1" ht="19.5" customHeight="1">
      <c r="A57" s="15"/>
      <c r="B57" s="13" t="s">
        <v>226</v>
      </c>
      <c r="C57" s="57">
        <v>480</v>
      </c>
      <c r="D57" s="14">
        <v>480</v>
      </c>
      <c r="E57" s="15" t="s">
        <v>155</v>
      </c>
      <c r="F57" s="68" t="s">
        <v>227</v>
      </c>
      <c r="G57" s="68" t="s">
        <v>228</v>
      </c>
      <c r="H57" s="15" t="s">
        <v>161</v>
      </c>
      <c r="I57" s="67">
        <v>22330</v>
      </c>
      <c r="J57" s="16"/>
      <c r="K57" s="45"/>
      <c r="L57" s="16"/>
      <c r="M57" s="16"/>
      <c r="N57" s="16"/>
      <c r="O57" s="16"/>
      <c r="P57" s="16"/>
      <c r="Q57" s="24"/>
    </row>
    <row r="58" spans="1:17" s="25" customFormat="1" ht="19.5" customHeight="1">
      <c r="A58" s="15"/>
      <c r="B58" s="13" t="s">
        <v>206</v>
      </c>
      <c r="C58" s="57">
        <v>680</v>
      </c>
      <c r="D58" s="14">
        <v>680</v>
      </c>
      <c r="E58" s="15" t="s">
        <v>155</v>
      </c>
      <c r="F58" s="71" t="s">
        <v>229</v>
      </c>
      <c r="G58" s="13" t="s">
        <v>230</v>
      </c>
      <c r="H58" s="15" t="s">
        <v>161</v>
      </c>
      <c r="I58" s="67">
        <v>22330</v>
      </c>
      <c r="J58" s="16"/>
      <c r="K58" s="45"/>
      <c r="L58" s="16"/>
      <c r="M58" s="16"/>
      <c r="N58" s="16"/>
      <c r="O58" s="16"/>
      <c r="P58" s="16"/>
      <c r="Q58" s="24"/>
    </row>
    <row r="59" spans="1:17" s="25" customFormat="1" ht="19.5" customHeight="1">
      <c r="A59" s="15"/>
      <c r="B59" s="13" t="s">
        <v>231</v>
      </c>
      <c r="C59" s="57">
        <v>700</v>
      </c>
      <c r="D59" s="14">
        <v>700</v>
      </c>
      <c r="E59" s="15" t="s">
        <v>155</v>
      </c>
      <c r="F59" s="71" t="s">
        <v>232</v>
      </c>
      <c r="G59" s="71" t="s">
        <v>233</v>
      </c>
      <c r="H59" s="15" t="s">
        <v>161</v>
      </c>
      <c r="I59" s="67">
        <v>22335</v>
      </c>
      <c r="J59" s="16"/>
      <c r="K59" s="45"/>
      <c r="L59" s="16"/>
      <c r="M59" s="16"/>
      <c r="N59" s="16"/>
      <c r="O59" s="16"/>
      <c r="P59" s="16"/>
      <c r="Q59" s="24"/>
    </row>
    <row r="60" spans="1:17" s="25" customFormat="1" ht="19.5" customHeight="1">
      <c r="A60" s="15"/>
      <c r="B60" s="13" t="s">
        <v>234</v>
      </c>
      <c r="C60" s="57">
        <v>3600</v>
      </c>
      <c r="D60" s="14">
        <v>3600</v>
      </c>
      <c r="E60" s="15" t="s">
        <v>155</v>
      </c>
      <c r="F60" s="68" t="s">
        <v>235</v>
      </c>
      <c r="G60" s="68" t="s">
        <v>236</v>
      </c>
      <c r="H60" s="15" t="s">
        <v>161</v>
      </c>
      <c r="I60" s="67">
        <v>22331</v>
      </c>
      <c r="J60" s="16"/>
      <c r="K60" s="45"/>
      <c r="L60" s="16"/>
      <c r="M60" s="16"/>
      <c r="N60" s="16"/>
      <c r="O60" s="16"/>
      <c r="P60" s="16"/>
      <c r="Q60" s="24"/>
    </row>
    <row r="61" spans="1:17" s="25" customFormat="1" ht="19.5" customHeight="1">
      <c r="A61" s="15"/>
      <c r="B61" s="13" t="s">
        <v>223</v>
      </c>
      <c r="C61" s="57">
        <v>1500</v>
      </c>
      <c r="D61" s="14">
        <v>1500</v>
      </c>
      <c r="E61" s="15" t="s">
        <v>155</v>
      </c>
      <c r="F61" s="68" t="s">
        <v>237</v>
      </c>
      <c r="G61" s="68" t="s">
        <v>238</v>
      </c>
      <c r="H61" s="15" t="s">
        <v>161</v>
      </c>
      <c r="I61" s="67">
        <v>22331</v>
      </c>
      <c r="J61" s="16"/>
      <c r="K61" s="45"/>
      <c r="L61" s="16"/>
      <c r="M61" s="16"/>
      <c r="N61" s="16"/>
      <c r="O61" s="16"/>
      <c r="P61" s="16"/>
      <c r="Q61" s="24"/>
    </row>
    <row r="62" spans="1:17" s="25" customFormat="1" ht="19.5" customHeight="1">
      <c r="A62" s="15"/>
      <c r="B62" s="13" t="s">
        <v>223</v>
      </c>
      <c r="C62" s="57">
        <v>500</v>
      </c>
      <c r="D62" s="14">
        <v>500</v>
      </c>
      <c r="E62" s="15" t="s">
        <v>155</v>
      </c>
      <c r="F62" s="71" t="s">
        <v>239</v>
      </c>
      <c r="G62" s="13" t="s">
        <v>240</v>
      </c>
      <c r="H62" s="15" t="s">
        <v>161</v>
      </c>
      <c r="I62" s="67">
        <v>22336</v>
      </c>
      <c r="J62" s="16"/>
      <c r="K62" s="45"/>
      <c r="L62" s="16"/>
      <c r="M62" s="16"/>
      <c r="N62" s="16"/>
      <c r="O62" s="16"/>
      <c r="P62" s="16"/>
      <c r="Q62" s="24"/>
    </row>
    <row r="63" spans="1:29" s="27" customFormat="1" ht="19.5" customHeight="1" hidden="1">
      <c r="A63" s="15"/>
      <c r="B63" s="13"/>
      <c r="C63" s="57"/>
      <c r="D63" s="14"/>
      <c r="E63" s="15" t="s">
        <v>155</v>
      </c>
      <c r="F63" s="15"/>
      <c r="G63" s="13"/>
      <c r="H63" s="15"/>
      <c r="I63" s="15"/>
      <c r="J63" s="16"/>
      <c r="K63" s="45"/>
      <c r="L63" s="16"/>
      <c r="M63" s="16"/>
      <c r="N63" s="16"/>
      <c r="O63" s="16"/>
      <c r="P63" s="16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s="27" customFormat="1" ht="19.5" customHeight="1" hidden="1">
      <c r="A64" s="15"/>
      <c r="B64" s="13"/>
      <c r="C64" s="57"/>
      <c r="D64" s="14"/>
      <c r="E64" s="15" t="s">
        <v>155</v>
      </c>
      <c r="F64" s="15"/>
      <c r="G64" s="13"/>
      <c r="H64" s="15"/>
      <c r="I64" s="15"/>
      <c r="J64" s="16"/>
      <c r="K64" s="45"/>
      <c r="L64" s="16"/>
      <c r="M64" s="16"/>
      <c r="N64" s="16"/>
      <c r="O64" s="16"/>
      <c r="P64" s="16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27" customFormat="1" ht="19.5" customHeight="1" hidden="1">
      <c r="A65" s="15"/>
      <c r="B65" s="13"/>
      <c r="C65" s="61"/>
      <c r="D65" s="14"/>
      <c r="E65" s="15" t="s">
        <v>155</v>
      </c>
      <c r="F65" s="15"/>
      <c r="G65" s="13"/>
      <c r="H65" s="15"/>
      <c r="I65" s="15"/>
      <c r="J65" s="16"/>
      <c r="K65" s="45"/>
      <c r="L65" s="16"/>
      <c r="M65" s="16"/>
      <c r="N65" s="16"/>
      <c r="O65" s="16"/>
      <c r="P65" s="16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17" s="25" customFormat="1" ht="19.5" customHeight="1" thickBot="1">
      <c r="A66" s="15"/>
      <c r="B66" s="17"/>
      <c r="C66" s="62">
        <f>SUM(C51:C65)</f>
        <v>13538</v>
      </c>
      <c r="D66" s="14"/>
      <c r="E66" s="13"/>
      <c r="F66" s="15"/>
      <c r="G66" s="13"/>
      <c r="H66" s="15"/>
      <c r="I66" s="13"/>
      <c r="J66" s="16"/>
      <c r="K66" s="45"/>
      <c r="L66" s="16"/>
      <c r="M66" s="16"/>
      <c r="N66" s="16"/>
      <c r="O66" s="16"/>
      <c r="P66" s="16"/>
      <c r="Q66" s="24"/>
    </row>
    <row r="67" spans="1:17" s="25" customFormat="1" ht="19.5" customHeight="1" thickTop="1">
      <c r="A67" s="15"/>
      <c r="B67" s="17"/>
      <c r="C67" s="58"/>
      <c r="D67" s="14"/>
      <c r="E67" s="13"/>
      <c r="F67" s="15"/>
      <c r="G67" s="13"/>
      <c r="H67" s="15"/>
      <c r="I67" s="13"/>
      <c r="J67" s="16"/>
      <c r="L67" s="16"/>
      <c r="M67" s="16"/>
      <c r="N67" s="16"/>
      <c r="O67" s="16"/>
      <c r="P67" s="16"/>
      <c r="Q67" s="24"/>
    </row>
    <row r="68" spans="1:29" s="27" customFormat="1" ht="19.5" customHeight="1">
      <c r="A68" s="15">
        <v>4</v>
      </c>
      <c r="B68" s="198" t="s">
        <v>20</v>
      </c>
      <c r="C68" s="199"/>
      <c r="D68" s="199"/>
      <c r="E68" s="199"/>
      <c r="F68" s="199"/>
      <c r="G68" s="199"/>
      <c r="H68" s="199"/>
      <c r="I68" s="200"/>
      <c r="J68" s="16"/>
      <c r="K68" s="51"/>
      <c r="L68" s="16"/>
      <c r="M68" s="16"/>
      <c r="N68" s="16"/>
      <c r="O68" s="16"/>
      <c r="P68" s="16"/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27" customFormat="1" ht="19.5" customHeight="1">
      <c r="A69" s="15"/>
      <c r="B69" s="13" t="s">
        <v>187</v>
      </c>
      <c r="C69" s="57">
        <v>500</v>
      </c>
      <c r="D69" s="14">
        <v>500</v>
      </c>
      <c r="E69" s="15" t="s">
        <v>155</v>
      </c>
      <c r="F69" s="71" t="s">
        <v>188</v>
      </c>
      <c r="G69" s="13" t="s">
        <v>189</v>
      </c>
      <c r="H69" s="15" t="s">
        <v>161</v>
      </c>
      <c r="I69" s="67">
        <v>22317</v>
      </c>
      <c r="J69" s="16">
        <v>13570</v>
      </c>
      <c r="K69" s="45"/>
      <c r="L69" s="16"/>
      <c r="M69" s="16"/>
      <c r="N69" s="16"/>
      <c r="O69" s="16"/>
      <c r="P69" s="16"/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7" customFormat="1" ht="19.5" customHeight="1">
      <c r="A70" s="15"/>
      <c r="B70" s="13" t="s">
        <v>192</v>
      </c>
      <c r="C70" s="57">
        <v>4730</v>
      </c>
      <c r="D70" s="14">
        <v>4730</v>
      </c>
      <c r="E70" s="15" t="s">
        <v>155</v>
      </c>
      <c r="F70" s="71" t="s">
        <v>190</v>
      </c>
      <c r="G70" s="13" t="s">
        <v>191</v>
      </c>
      <c r="H70" s="15" t="s">
        <v>161</v>
      </c>
      <c r="I70" s="67">
        <v>22319</v>
      </c>
      <c r="J70" s="16"/>
      <c r="K70" s="45"/>
      <c r="L70" s="16"/>
      <c r="M70" s="16"/>
      <c r="N70" s="16"/>
      <c r="O70" s="16"/>
      <c r="P70" s="16"/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7" customFormat="1" ht="19.5" customHeight="1">
      <c r="A71" s="15"/>
      <c r="B71" s="13" t="s">
        <v>195</v>
      </c>
      <c r="C71" s="57">
        <v>200</v>
      </c>
      <c r="D71" s="14">
        <v>200</v>
      </c>
      <c r="E71" s="15" t="s">
        <v>155</v>
      </c>
      <c r="F71" s="71" t="s">
        <v>196</v>
      </c>
      <c r="G71" s="13" t="s">
        <v>197</v>
      </c>
      <c r="H71" s="15" t="s">
        <v>161</v>
      </c>
      <c r="I71" s="67">
        <v>22321</v>
      </c>
      <c r="J71" s="16"/>
      <c r="K71" s="44"/>
      <c r="L71" s="16"/>
      <c r="M71" s="16"/>
      <c r="N71" s="16"/>
      <c r="O71" s="16"/>
      <c r="P71" s="16"/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s="27" customFormat="1" ht="19.5" customHeight="1">
      <c r="A72" s="15"/>
      <c r="B72" s="13" t="s">
        <v>198</v>
      </c>
      <c r="C72" s="57">
        <v>1140</v>
      </c>
      <c r="D72" s="14">
        <v>1140</v>
      </c>
      <c r="E72" s="15" t="s">
        <v>155</v>
      </c>
      <c r="F72" s="71" t="s">
        <v>199</v>
      </c>
      <c r="G72" s="13" t="s">
        <v>200</v>
      </c>
      <c r="H72" s="15" t="s">
        <v>161</v>
      </c>
      <c r="I72" s="67">
        <v>22317</v>
      </c>
      <c r="J72" s="16"/>
      <c r="K72" s="45"/>
      <c r="L72" s="16"/>
      <c r="M72" s="16"/>
      <c r="N72" s="16"/>
      <c r="O72" s="16"/>
      <c r="P72" s="16"/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7" customFormat="1" ht="19.5" customHeight="1">
      <c r="A73" s="15"/>
      <c r="B73" s="13" t="s">
        <v>203</v>
      </c>
      <c r="C73" s="57">
        <v>7000</v>
      </c>
      <c r="D73" s="14">
        <v>7000</v>
      </c>
      <c r="E73" s="15" t="s">
        <v>155</v>
      </c>
      <c r="F73" s="71" t="s">
        <v>201</v>
      </c>
      <c r="G73" s="13" t="s">
        <v>202</v>
      </c>
      <c r="H73" s="15" t="s">
        <v>161</v>
      </c>
      <c r="I73" s="67">
        <v>22317</v>
      </c>
      <c r="J73" s="16">
        <f>12100+7501.25+2692.35+6378.9+11488.17</f>
        <v>40160.67</v>
      </c>
      <c r="K73" s="44"/>
      <c r="M73" s="16"/>
      <c r="N73" s="16"/>
      <c r="O73" s="16"/>
      <c r="P73" s="16"/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7" customFormat="1" ht="19.5" customHeight="1" hidden="1">
      <c r="A74" s="15"/>
      <c r="B74" s="13"/>
      <c r="C74" s="57"/>
      <c r="D74" s="14"/>
      <c r="E74" s="15" t="s">
        <v>155</v>
      </c>
      <c r="F74" s="15"/>
      <c r="G74" s="13"/>
      <c r="H74" s="15"/>
      <c r="I74" s="15"/>
      <c r="K74" s="45"/>
      <c r="L74" s="16"/>
      <c r="M74" s="16"/>
      <c r="N74" s="16"/>
      <c r="O74" s="16"/>
      <c r="P74" s="16"/>
      <c r="Q74" s="2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s="27" customFormat="1" ht="19.5" customHeight="1" hidden="1">
      <c r="A75" s="15"/>
      <c r="B75" s="13"/>
      <c r="C75" s="57"/>
      <c r="D75" s="14"/>
      <c r="E75" s="15" t="s">
        <v>155</v>
      </c>
      <c r="F75" s="15"/>
      <c r="G75" s="13"/>
      <c r="H75" s="15"/>
      <c r="I75" s="15"/>
      <c r="J75" s="16"/>
      <c r="K75" s="45"/>
      <c r="L75" s="16"/>
      <c r="M75" s="16"/>
      <c r="N75" s="16"/>
      <c r="O75" s="16"/>
      <c r="P75" s="16"/>
      <c r="Q75" s="2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27" customFormat="1" ht="19.5" customHeight="1" hidden="1">
      <c r="A76" s="15"/>
      <c r="B76" s="13"/>
      <c r="C76" s="57"/>
      <c r="D76" s="14"/>
      <c r="E76" s="15" t="s">
        <v>155</v>
      </c>
      <c r="F76" s="15"/>
      <c r="G76" s="13"/>
      <c r="H76" s="15"/>
      <c r="I76" s="15"/>
      <c r="J76" s="16"/>
      <c r="K76" s="45"/>
      <c r="L76" s="16"/>
      <c r="M76" s="16"/>
      <c r="N76" s="16"/>
      <c r="O76" s="16"/>
      <c r="P76" s="16"/>
      <c r="Q76" s="2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7" customFormat="1" ht="19.5" customHeight="1" hidden="1">
      <c r="A77" s="15"/>
      <c r="B77" s="13"/>
      <c r="C77" s="57"/>
      <c r="D77" s="14"/>
      <c r="E77" s="15" t="s">
        <v>155</v>
      </c>
      <c r="F77" s="15"/>
      <c r="G77" s="13"/>
      <c r="H77" s="15"/>
      <c r="I77" s="15"/>
      <c r="J77" s="16"/>
      <c r="K77" s="45"/>
      <c r="L77" s="16"/>
      <c r="M77" s="16"/>
      <c r="N77" s="16"/>
      <c r="O77" s="16"/>
      <c r="P77" s="16"/>
      <c r="Q77" s="2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27" customFormat="1" ht="19.5" customHeight="1" hidden="1">
      <c r="A78" s="15"/>
      <c r="B78" s="13"/>
      <c r="C78" s="57"/>
      <c r="D78" s="14"/>
      <c r="E78" s="15" t="s">
        <v>155</v>
      </c>
      <c r="F78" s="15"/>
      <c r="G78" s="13"/>
      <c r="H78" s="15"/>
      <c r="I78" s="15"/>
      <c r="J78" s="16"/>
      <c r="K78" s="45"/>
      <c r="L78" s="16"/>
      <c r="M78" s="16"/>
      <c r="N78" s="16"/>
      <c r="O78" s="16"/>
      <c r="P78" s="16"/>
      <c r="Q78" s="2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s="27" customFormat="1" ht="19.5" customHeight="1" hidden="1">
      <c r="A79" s="15"/>
      <c r="B79" s="17"/>
      <c r="C79" s="57"/>
      <c r="D79" s="14"/>
      <c r="E79" s="15" t="s">
        <v>155</v>
      </c>
      <c r="F79" s="15"/>
      <c r="G79" s="13"/>
      <c r="H79" s="15"/>
      <c r="I79" s="15"/>
      <c r="J79" s="16"/>
      <c r="K79" s="48"/>
      <c r="L79" s="16"/>
      <c r="M79" s="16"/>
      <c r="N79" s="16"/>
      <c r="O79" s="16"/>
      <c r="P79" s="16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s="27" customFormat="1" ht="19.5" customHeight="1" hidden="1">
      <c r="A80" s="15"/>
      <c r="B80" s="17"/>
      <c r="C80" s="57"/>
      <c r="D80" s="14"/>
      <c r="E80" s="15" t="s">
        <v>155</v>
      </c>
      <c r="F80" s="15"/>
      <c r="G80" s="13"/>
      <c r="H80" s="15"/>
      <c r="I80" s="15"/>
      <c r="J80" s="16"/>
      <c r="K80" s="45"/>
      <c r="L80" s="16"/>
      <c r="M80" s="16"/>
      <c r="N80" s="16"/>
      <c r="O80" s="16"/>
      <c r="P80" s="16"/>
      <c r="Q80" s="2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s="27" customFormat="1" ht="19.5" customHeight="1" hidden="1">
      <c r="A81" s="15"/>
      <c r="B81" s="17"/>
      <c r="C81" s="57"/>
      <c r="D81" s="14"/>
      <c r="E81" s="15" t="s">
        <v>155</v>
      </c>
      <c r="F81" s="15"/>
      <c r="G81" s="13"/>
      <c r="H81" s="15"/>
      <c r="I81" s="15"/>
      <c r="J81" s="16"/>
      <c r="K81" s="45"/>
      <c r="L81" s="16"/>
      <c r="M81" s="16"/>
      <c r="N81" s="16"/>
      <c r="O81" s="16"/>
      <c r="P81" s="16"/>
      <c r="Q81" s="2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7" customFormat="1" ht="19.5" customHeight="1" hidden="1">
      <c r="A82" s="15"/>
      <c r="B82" s="17"/>
      <c r="C82" s="57"/>
      <c r="D82" s="14"/>
      <c r="E82" s="15" t="s">
        <v>155</v>
      </c>
      <c r="F82" s="15"/>
      <c r="G82" s="13"/>
      <c r="H82" s="15"/>
      <c r="I82" s="15"/>
      <c r="J82" s="16"/>
      <c r="K82" s="45"/>
      <c r="L82" s="16"/>
      <c r="M82" s="16"/>
      <c r="N82" s="16"/>
      <c r="O82" s="16"/>
      <c r="P82" s="16"/>
      <c r="Q82" s="2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7" customFormat="1" ht="19.5" customHeight="1" hidden="1">
      <c r="A83" s="15"/>
      <c r="B83" s="17"/>
      <c r="C83" s="57"/>
      <c r="D83" s="14"/>
      <c r="E83" s="15" t="s">
        <v>155</v>
      </c>
      <c r="F83" s="15"/>
      <c r="G83" s="13"/>
      <c r="H83" s="15"/>
      <c r="I83" s="15"/>
      <c r="J83" s="16"/>
      <c r="K83" s="45"/>
      <c r="L83" s="16"/>
      <c r="M83" s="16"/>
      <c r="N83" s="16"/>
      <c r="O83" s="16"/>
      <c r="P83" s="16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7" customFormat="1" ht="19.5" customHeight="1" hidden="1">
      <c r="A84" s="15"/>
      <c r="B84" s="17"/>
      <c r="C84" s="61"/>
      <c r="D84" s="14"/>
      <c r="E84" s="15" t="s">
        <v>155</v>
      </c>
      <c r="F84" s="15"/>
      <c r="G84" s="13"/>
      <c r="H84" s="15"/>
      <c r="I84" s="15"/>
      <c r="J84" s="16"/>
      <c r="K84" s="45"/>
      <c r="L84" s="16"/>
      <c r="M84" s="16"/>
      <c r="N84" s="16"/>
      <c r="O84" s="16"/>
      <c r="P84" s="16"/>
      <c r="Q84" s="2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7" customFormat="1" ht="19.5" customHeight="1" thickBot="1">
      <c r="A85" s="15"/>
      <c r="B85" s="17"/>
      <c r="C85" s="62">
        <f>SUM(C69:C84)</f>
        <v>13570</v>
      </c>
      <c r="D85" s="14"/>
      <c r="E85" s="13"/>
      <c r="F85" s="15"/>
      <c r="G85" s="13"/>
      <c r="H85" s="15"/>
      <c r="I85" s="15"/>
      <c r="J85" s="16"/>
      <c r="K85" s="45"/>
      <c r="L85" s="16"/>
      <c r="M85" s="16"/>
      <c r="N85" s="16"/>
      <c r="O85" s="16"/>
      <c r="P85" s="16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7" customFormat="1" ht="19.5" customHeight="1" thickTop="1">
      <c r="A86" s="28"/>
      <c r="B86" s="29"/>
      <c r="C86" s="64"/>
      <c r="D86" s="60"/>
      <c r="E86" s="30"/>
      <c r="F86" s="28"/>
      <c r="G86" s="30"/>
      <c r="H86" s="28"/>
      <c r="I86" s="30"/>
      <c r="J86" s="16"/>
      <c r="K86" s="45"/>
      <c r="L86" s="16"/>
      <c r="M86" s="16"/>
      <c r="N86" s="16"/>
      <c r="O86" s="16"/>
      <c r="P86" s="16"/>
      <c r="Q86" s="2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7" customFormat="1" ht="19.5" customHeight="1">
      <c r="A87" s="28"/>
      <c r="B87" s="29"/>
      <c r="C87" s="59">
        <f>+C24+C48+C66+C85</f>
        <v>47600.68</v>
      </c>
      <c r="D87" s="60"/>
      <c r="E87" s="30"/>
      <c r="F87" s="28"/>
      <c r="G87" s="30"/>
      <c r="H87" s="30"/>
      <c r="I87" s="30"/>
      <c r="J87" s="16"/>
      <c r="K87" s="45"/>
      <c r="L87" s="16"/>
      <c r="M87" s="16"/>
      <c r="N87" s="16"/>
      <c r="O87" s="16"/>
      <c r="P87" s="16"/>
      <c r="Q87" s="24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7" customFormat="1" ht="19.5" customHeight="1">
      <c r="A88" s="38"/>
      <c r="B88" s="39"/>
      <c r="C88" s="65"/>
      <c r="D88" s="41"/>
      <c r="E88" s="40"/>
      <c r="F88" s="38"/>
      <c r="G88" s="40"/>
      <c r="H88" s="40"/>
      <c r="I88" s="40"/>
      <c r="J88" s="16"/>
      <c r="K88" s="45"/>
      <c r="L88" s="16"/>
      <c r="M88" s="16"/>
      <c r="N88" s="16"/>
      <c r="O88" s="16"/>
      <c r="P88" s="16"/>
      <c r="Q88" s="2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21" customHeight="1">
      <c r="A89" s="1"/>
      <c r="B89" s="1"/>
      <c r="C89" s="1"/>
      <c r="D89" s="1"/>
      <c r="E89" s="1"/>
      <c r="F89" s="1"/>
      <c r="G89" s="1"/>
    </row>
    <row r="90" spans="1:9" ht="24">
      <c r="A90" s="172" t="str">
        <f>+A2</f>
        <v>สรุปผลการดำเนินการจัดซื้อจัดจ้างในรอบเดือน</v>
      </c>
      <c r="B90" s="172"/>
      <c r="C90" s="172"/>
      <c r="D90" s="172"/>
      <c r="E90" s="172"/>
      <c r="F90" s="172"/>
      <c r="G90" s="172"/>
      <c r="H90" s="172"/>
      <c r="I90" s="172"/>
    </row>
    <row r="91" spans="1:9" ht="24">
      <c r="A91" s="172" t="s">
        <v>1</v>
      </c>
      <c r="B91" s="172"/>
      <c r="C91" s="172"/>
      <c r="D91" s="172"/>
      <c r="E91" s="172"/>
      <c r="F91" s="172"/>
      <c r="G91" s="172"/>
      <c r="H91" s="172"/>
      <c r="I91" s="172"/>
    </row>
    <row r="92" spans="1:9" ht="24">
      <c r="A92" s="173" t="str">
        <f>+A4</f>
        <v>                                                      วันที่ 28 กุมภาพันธ์ 2561</v>
      </c>
      <c r="B92" s="173"/>
      <c r="C92" s="173"/>
      <c r="D92" s="173"/>
      <c r="E92" s="173"/>
      <c r="F92" s="173"/>
      <c r="G92" s="173"/>
      <c r="H92" s="173"/>
      <c r="I92" s="55" t="str">
        <f>+I4</f>
        <v>แบบ สขร.1</v>
      </c>
    </row>
    <row r="93" spans="1:9" ht="71.25" customHeight="1">
      <c r="A93" s="3" t="s">
        <v>149</v>
      </c>
      <c r="B93" s="3" t="s">
        <v>146</v>
      </c>
      <c r="C93" s="3" t="s">
        <v>147</v>
      </c>
      <c r="D93" s="3" t="s">
        <v>148</v>
      </c>
      <c r="E93" s="3" t="s">
        <v>150</v>
      </c>
      <c r="F93" s="3" t="s">
        <v>152</v>
      </c>
      <c r="G93" s="3" t="s">
        <v>153</v>
      </c>
      <c r="H93" s="3" t="s">
        <v>154</v>
      </c>
      <c r="I93" s="3" t="s">
        <v>156</v>
      </c>
    </row>
    <row r="94" spans="1:29" s="27" customFormat="1" ht="19.5" customHeight="1">
      <c r="A94" s="177" t="s">
        <v>22</v>
      </c>
      <c r="B94" s="178"/>
      <c r="C94" s="66">
        <f>+C87</f>
        <v>47600.68</v>
      </c>
      <c r="D94" s="54"/>
      <c r="E94" s="53"/>
      <c r="F94" s="52"/>
      <c r="G94" s="53"/>
      <c r="H94" s="52"/>
      <c r="I94" s="53"/>
      <c r="J94" s="16"/>
      <c r="K94" s="45"/>
      <c r="L94" s="16"/>
      <c r="M94" s="16"/>
      <c r="N94" s="16"/>
      <c r="O94" s="16"/>
      <c r="P94" s="16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7" customFormat="1" ht="19.5" customHeight="1">
      <c r="A95" s="15">
        <v>5</v>
      </c>
      <c r="B95" s="198" t="s">
        <v>23</v>
      </c>
      <c r="C95" s="199"/>
      <c r="D95" s="199"/>
      <c r="E95" s="199"/>
      <c r="F95" s="199"/>
      <c r="G95" s="199"/>
      <c r="H95" s="199"/>
      <c r="I95" s="200"/>
      <c r="J95" s="16"/>
      <c r="K95" s="51"/>
      <c r="L95" s="16"/>
      <c r="M95" s="16"/>
      <c r="N95" s="16"/>
      <c r="O95" s="16"/>
      <c r="P95" s="16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27" customFormat="1" ht="19.5" customHeight="1">
      <c r="A96" s="15"/>
      <c r="B96" s="13" t="s">
        <v>244</v>
      </c>
      <c r="C96" s="14">
        <v>1500</v>
      </c>
      <c r="D96" s="14">
        <v>1500</v>
      </c>
      <c r="E96" s="15" t="s">
        <v>155</v>
      </c>
      <c r="F96" s="68" t="s">
        <v>245</v>
      </c>
      <c r="G96" s="13" t="s">
        <v>246</v>
      </c>
      <c r="H96" s="15" t="s">
        <v>161</v>
      </c>
      <c r="I96" s="67">
        <v>22324</v>
      </c>
      <c r="J96" s="16"/>
      <c r="K96" s="45"/>
      <c r="L96" s="16"/>
      <c r="M96" s="16"/>
      <c r="N96" s="16"/>
      <c r="O96" s="16"/>
      <c r="P96" s="16"/>
      <c r="Q96" s="2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27" customFormat="1" ht="19.5" customHeight="1">
      <c r="A97" s="15"/>
      <c r="B97" s="13" t="s">
        <v>244</v>
      </c>
      <c r="C97" s="14">
        <v>100</v>
      </c>
      <c r="D97" s="14">
        <v>100</v>
      </c>
      <c r="E97" s="15" t="s">
        <v>155</v>
      </c>
      <c r="F97" s="68" t="s">
        <v>247</v>
      </c>
      <c r="G97" s="68" t="s">
        <v>248</v>
      </c>
      <c r="H97" s="15" t="s">
        <v>161</v>
      </c>
      <c r="I97" s="67">
        <v>22333</v>
      </c>
      <c r="J97" s="16"/>
      <c r="K97" s="45"/>
      <c r="L97" s="16"/>
      <c r="M97" s="16"/>
      <c r="N97" s="16"/>
      <c r="O97" s="16"/>
      <c r="P97" s="16"/>
      <c r="Q97" s="2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27" customFormat="1" ht="19.5" customHeight="1">
      <c r="A98" s="15"/>
      <c r="B98" s="13" t="s">
        <v>226</v>
      </c>
      <c r="C98" s="14">
        <v>1090</v>
      </c>
      <c r="D98" s="14">
        <v>1090</v>
      </c>
      <c r="E98" s="15" t="s">
        <v>155</v>
      </c>
      <c r="F98" s="68" t="s">
        <v>249</v>
      </c>
      <c r="G98" s="68" t="s">
        <v>250</v>
      </c>
      <c r="H98" s="15" t="s">
        <v>161</v>
      </c>
      <c r="I98" s="67">
        <v>22331</v>
      </c>
      <c r="J98" s="16"/>
      <c r="K98" s="45"/>
      <c r="L98" s="16"/>
      <c r="M98" s="16"/>
      <c r="N98" s="16"/>
      <c r="O98" s="16"/>
      <c r="P98" s="16"/>
      <c r="Q98" s="24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27" customFormat="1" ht="19.5" customHeight="1">
      <c r="A99" s="15"/>
      <c r="B99" s="13" t="s">
        <v>226</v>
      </c>
      <c r="C99" s="14">
        <v>170</v>
      </c>
      <c r="D99" s="14">
        <v>170</v>
      </c>
      <c r="E99" s="15" t="s">
        <v>155</v>
      </c>
      <c r="F99" s="68" t="s">
        <v>251</v>
      </c>
      <c r="G99" s="68" t="s">
        <v>252</v>
      </c>
      <c r="H99" s="15" t="s">
        <v>161</v>
      </c>
      <c r="I99" s="67">
        <v>22332</v>
      </c>
      <c r="J99" s="16"/>
      <c r="K99" s="45"/>
      <c r="L99" s="16"/>
      <c r="M99" s="16"/>
      <c r="N99" s="16"/>
      <c r="O99" s="16"/>
      <c r="P99" s="16"/>
      <c r="Q99" s="24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27" customFormat="1" ht="19.5" customHeight="1">
      <c r="A100" s="15"/>
      <c r="B100" s="13" t="s">
        <v>226</v>
      </c>
      <c r="C100" s="14">
        <v>73</v>
      </c>
      <c r="D100" s="14">
        <v>73</v>
      </c>
      <c r="E100" s="15" t="s">
        <v>155</v>
      </c>
      <c r="F100" s="68" t="s">
        <v>253</v>
      </c>
      <c r="G100" s="68" t="s">
        <v>254</v>
      </c>
      <c r="H100" s="15" t="s">
        <v>161</v>
      </c>
      <c r="I100" s="67">
        <v>22334</v>
      </c>
      <c r="J100" s="16"/>
      <c r="K100" s="45"/>
      <c r="L100" s="16"/>
      <c r="M100" s="16"/>
      <c r="N100" s="16"/>
      <c r="O100" s="16"/>
      <c r="P100" s="16"/>
      <c r="Q100" s="24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7" customFormat="1" ht="19.5" customHeight="1">
      <c r="A101" s="15"/>
      <c r="B101" s="13" t="s">
        <v>226</v>
      </c>
      <c r="C101" s="14">
        <v>500</v>
      </c>
      <c r="D101" s="14">
        <v>500</v>
      </c>
      <c r="E101" s="15" t="s">
        <v>155</v>
      </c>
      <c r="F101" s="68" t="s">
        <v>255</v>
      </c>
      <c r="G101" s="68" t="s">
        <v>256</v>
      </c>
      <c r="H101" s="15" t="s">
        <v>161</v>
      </c>
      <c r="I101" s="67">
        <v>22332</v>
      </c>
      <c r="J101" s="16"/>
      <c r="K101" s="45"/>
      <c r="L101" s="16"/>
      <c r="M101" s="16"/>
      <c r="N101" s="16"/>
      <c r="O101" s="16"/>
      <c r="P101" s="16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27" customFormat="1" ht="19.5" customHeight="1">
      <c r="A102" s="15"/>
      <c r="B102" s="13" t="s">
        <v>226</v>
      </c>
      <c r="C102" s="14">
        <v>490</v>
      </c>
      <c r="D102" s="14">
        <v>490</v>
      </c>
      <c r="E102" s="15" t="s">
        <v>155</v>
      </c>
      <c r="F102" s="68" t="s">
        <v>257</v>
      </c>
      <c r="G102" s="68" t="s">
        <v>258</v>
      </c>
      <c r="H102" s="15" t="s">
        <v>161</v>
      </c>
      <c r="I102" s="67">
        <v>22339</v>
      </c>
      <c r="J102" s="16"/>
      <c r="K102" s="45"/>
      <c r="L102" s="16"/>
      <c r="M102" s="16"/>
      <c r="N102" s="16"/>
      <c r="O102" s="16"/>
      <c r="P102" s="16"/>
      <c r="Q102" s="24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7" customFormat="1" ht="19.5" customHeight="1">
      <c r="A103" s="15"/>
      <c r="B103" s="13" t="s">
        <v>259</v>
      </c>
      <c r="C103" s="14">
        <v>690</v>
      </c>
      <c r="D103" s="14">
        <v>690</v>
      </c>
      <c r="E103" s="15" t="s">
        <v>155</v>
      </c>
      <c r="F103" s="68" t="s">
        <v>260</v>
      </c>
      <c r="G103" s="68" t="s">
        <v>261</v>
      </c>
      <c r="H103" s="15" t="s">
        <v>161</v>
      </c>
      <c r="I103" s="67">
        <v>22327</v>
      </c>
      <c r="J103" s="16"/>
      <c r="K103" s="45"/>
      <c r="L103" s="16"/>
      <c r="M103" s="16"/>
      <c r="N103" s="16"/>
      <c r="O103" s="16"/>
      <c r="P103" s="16"/>
      <c r="Q103" s="24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7" customFormat="1" ht="19.5" customHeight="1">
      <c r="A104" s="15"/>
      <c r="B104" s="13" t="s">
        <v>244</v>
      </c>
      <c r="C104" s="14">
        <v>1300</v>
      </c>
      <c r="D104" s="14">
        <v>1300</v>
      </c>
      <c r="E104" s="15" t="s">
        <v>155</v>
      </c>
      <c r="F104" s="68" t="s">
        <v>262</v>
      </c>
      <c r="G104" s="68" t="s">
        <v>263</v>
      </c>
      <c r="H104" s="15" t="s">
        <v>161</v>
      </c>
      <c r="I104" s="67">
        <v>22318</v>
      </c>
      <c r="J104" s="16"/>
      <c r="K104" s="45"/>
      <c r="L104" s="16"/>
      <c r="M104" s="16"/>
      <c r="N104" s="16"/>
      <c r="O104" s="16"/>
      <c r="P104" s="16"/>
      <c r="Q104" s="24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s="27" customFormat="1" ht="19.5" customHeight="1">
      <c r="A105" s="15"/>
      <c r="B105" s="13" t="s">
        <v>226</v>
      </c>
      <c r="C105" s="14">
        <v>320</v>
      </c>
      <c r="D105" s="14">
        <v>320</v>
      </c>
      <c r="E105" s="15" t="s">
        <v>155</v>
      </c>
      <c r="F105" s="68" t="s">
        <v>264</v>
      </c>
      <c r="G105" s="68" t="s">
        <v>265</v>
      </c>
      <c r="H105" s="15" t="s">
        <v>161</v>
      </c>
      <c r="I105" s="67">
        <v>22336</v>
      </c>
      <c r="J105" s="16"/>
      <c r="K105" s="45"/>
      <c r="L105" s="16"/>
      <c r="M105" s="16"/>
      <c r="N105" s="16"/>
      <c r="O105" s="16"/>
      <c r="P105" s="16"/>
      <c r="Q105" s="24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7" customFormat="1" ht="19.5" customHeight="1">
      <c r="A106" s="15"/>
      <c r="B106" s="13" t="s">
        <v>226</v>
      </c>
      <c r="C106" s="26">
        <v>950</v>
      </c>
      <c r="D106" s="14">
        <v>950</v>
      </c>
      <c r="E106" s="15" t="s">
        <v>155</v>
      </c>
      <c r="F106" s="68" t="s">
        <v>266</v>
      </c>
      <c r="G106" s="68" t="s">
        <v>267</v>
      </c>
      <c r="H106" s="15" t="s">
        <v>161</v>
      </c>
      <c r="I106" s="67">
        <v>22335</v>
      </c>
      <c r="J106" s="16"/>
      <c r="K106" s="45"/>
      <c r="L106" s="16"/>
      <c r="M106" s="16"/>
      <c r="N106" s="16"/>
      <c r="O106" s="16"/>
      <c r="P106" s="16"/>
      <c r="Q106" s="24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7" customFormat="1" ht="19.5" customHeight="1">
      <c r="A107" s="15"/>
      <c r="B107" s="13" t="s">
        <v>231</v>
      </c>
      <c r="C107" s="26">
        <v>600</v>
      </c>
      <c r="D107" s="14">
        <v>600</v>
      </c>
      <c r="E107" s="15" t="s">
        <v>155</v>
      </c>
      <c r="F107" s="68" t="s">
        <v>268</v>
      </c>
      <c r="G107" s="68" t="s">
        <v>269</v>
      </c>
      <c r="H107" s="15" t="s">
        <v>161</v>
      </c>
      <c r="I107" s="67">
        <v>22324</v>
      </c>
      <c r="J107" s="16"/>
      <c r="K107" s="45"/>
      <c r="L107" s="16"/>
      <c r="M107" s="16"/>
      <c r="N107" s="16"/>
      <c r="O107" s="16"/>
      <c r="P107" s="16"/>
      <c r="Q107" s="24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7" customFormat="1" ht="19.5" customHeight="1">
      <c r="A108" s="15"/>
      <c r="B108" s="13" t="s">
        <v>272</v>
      </c>
      <c r="C108" s="26">
        <v>130</v>
      </c>
      <c r="D108" s="14">
        <v>130</v>
      </c>
      <c r="E108" s="15" t="s">
        <v>155</v>
      </c>
      <c r="F108" s="68" t="s">
        <v>270</v>
      </c>
      <c r="G108" s="68" t="s">
        <v>271</v>
      </c>
      <c r="H108" s="15" t="s">
        <v>161</v>
      </c>
      <c r="I108" s="67">
        <v>22328</v>
      </c>
      <c r="J108" s="16"/>
      <c r="K108" s="45"/>
      <c r="L108" s="16"/>
      <c r="M108" s="16"/>
      <c r="N108" s="16"/>
      <c r="O108" s="16"/>
      <c r="P108" s="16"/>
      <c r="Q108" s="24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7" customFormat="1" ht="19.5" customHeight="1">
      <c r="A109" s="15"/>
      <c r="B109" s="13" t="s">
        <v>273</v>
      </c>
      <c r="C109" s="26">
        <v>150</v>
      </c>
      <c r="D109" s="14">
        <v>150</v>
      </c>
      <c r="E109" s="15" t="s">
        <v>155</v>
      </c>
      <c r="F109" s="68" t="s">
        <v>274</v>
      </c>
      <c r="G109" s="68" t="s">
        <v>275</v>
      </c>
      <c r="H109" s="15" t="s">
        <v>161</v>
      </c>
      <c r="I109" s="67">
        <v>22335</v>
      </c>
      <c r="J109" s="16"/>
      <c r="K109" s="45"/>
      <c r="L109" s="16"/>
      <c r="M109" s="16"/>
      <c r="N109" s="16"/>
      <c r="O109" s="16"/>
      <c r="P109" s="16"/>
      <c r="Q109" s="24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7" customFormat="1" ht="19.5" customHeight="1">
      <c r="A110" s="15"/>
      <c r="B110" s="13" t="s">
        <v>276</v>
      </c>
      <c r="C110" s="26">
        <v>30</v>
      </c>
      <c r="D110" s="14">
        <v>30</v>
      </c>
      <c r="E110" s="15" t="s">
        <v>155</v>
      </c>
      <c r="F110" s="68" t="s">
        <v>277</v>
      </c>
      <c r="G110" s="68" t="s">
        <v>278</v>
      </c>
      <c r="H110" s="15" t="s">
        <v>161</v>
      </c>
      <c r="I110" s="67">
        <v>22339</v>
      </c>
      <c r="J110" s="16"/>
      <c r="K110" s="45"/>
      <c r="L110" s="16"/>
      <c r="M110" s="16"/>
      <c r="N110" s="16"/>
      <c r="O110" s="16"/>
      <c r="P110" s="16"/>
      <c r="Q110" s="24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7" customFormat="1" ht="19.5" customHeight="1">
      <c r="A111" s="15"/>
      <c r="B111" s="13" t="s">
        <v>284</v>
      </c>
      <c r="C111" s="26">
        <v>3600</v>
      </c>
      <c r="D111" s="14">
        <v>3600</v>
      </c>
      <c r="E111" s="15" t="s">
        <v>155</v>
      </c>
      <c r="F111" s="68" t="s">
        <v>279</v>
      </c>
      <c r="G111" s="68" t="s">
        <v>280</v>
      </c>
      <c r="H111" s="15" t="s">
        <v>161</v>
      </c>
      <c r="I111" s="67">
        <v>22328</v>
      </c>
      <c r="J111" s="16"/>
      <c r="K111" s="45"/>
      <c r="L111" s="16"/>
      <c r="M111" s="16"/>
      <c r="N111" s="16"/>
      <c r="O111" s="16"/>
      <c r="P111" s="16"/>
      <c r="Q111" s="24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7" customFormat="1" ht="19.5" customHeight="1">
      <c r="A112" s="15"/>
      <c r="B112" s="13" t="s">
        <v>284</v>
      </c>
      <c r="C112" s="26">
        <v>3600</v>
      </c>
      <c r="D112" s="14">
        <v>3600</v>
      </c>
      <c r="E112" s="15" t="s">
        <v>155</v>
      </c>
      <c r="F112" s="68" t="s">
        <v>279</v>
      </c>
      <c r="G112" s="68" t="s">
        <v>280</v>
      </c>
      <c r="H112" s="15" t="s">
        <v>161</v>
      </c>
      <c r="I112" s="67">
        <v>22329</v>
      </c>
      <c r="J112" s="16"/>
      <c r="K112" s="45"/>
      <c r="L112" s="16"/>
      <c r="M112" s="16"/>
      <c r="N112" s="16"/>
      <c r="O112" s="16"/>
      <c r="P112" s="16"/>
      <c r="Q112" s="24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7" customFormat="1" ht="19.5" customHeight="1" hidden="1">
      <c r="A113" s="15"/>
      <c r="B113" s="13"/>
      <c r="C113" s="26"/>
      <c r="D113" s="14"/>
      <c r="E113" s="15" t="s">
        <v>155</v>
      </c>
      <c r="F113" s="68"/>
      <c r="G113" s="68"/>
      <c r="H113" s="15"/>
      <c r="I113" s="67"/>
      <c r="J113" s="16"/>
      <c r="K113" s="45"/>
      <c r="L113" s="16"/>
      <c r="M113" s="16"/>
      <c r="N113" s="16"/>
      <c r="O113" s="16"/>
      <c r="P113" s="16"/>
      <c r="Q113" s="2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7" customFormat="1" ht="19.5" customHeight="1" hidden="1">
      <c r="A114" s="15"/>
      <c r="B114" s="13"/>
      <c r="C114" s="26"/>
      <c r="D114" s="14"/>
      <c r="E114" s="15"/>
      <c r="F114" s="68"/>
      <c r="G114" s="68"/>
      <c r="H114" s="15"/>
      <c r="I114" s="67"/>
      <c r="J114" s="16"/>
      <c r="K114" s="45"/>
      <c r="L114" s="16"/>
      <c r="M114" s="16"/>
      <c r="N114" s="16"/>
      <c r="O114" s="16"/>
      <c r="P114" s="16"/>
      <c r="Q114" s="24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7" customFormat="1" ht="19.5" customHeight="1" hidden="1">
      <c r="A115" s="15"/>
      <c r="B115" s="13"/>
      <c r="C115" s="26"/>
      <c r="D115" s="14"/>
      <c r="E115" s="15"/>
      <c r="F115" s="68"/>
      <c r="G115" s="68"/>
      <c r="H115" s="15"/>
      <c r="I115" s="15"/>
      <c r="J115" s="16"/>
      <c r="K115" s="45"/>
      <c r="L115" s="16"/>
      <c r="M115" s="16"/>
      <c r="N115" s="16"/>
      <c r="O115" s="16"/>
      <c r="P115" s="16"/>
      <c r="Q115" s="24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ht="19.5" customHeight="1" thickBot="1">
      <c r="A116" s="15"/>
      <c r="B116" s="17"/>
      <c r="C116" s="21">
        <f>SUM(C96:C115)</f>
        <v>15293</v>
      </c>
      <c r="D116" s="14"/>
      <c r="E116" s="13"/>
      <c r="F116" s="15"/>
      <c r="G116" s="13"/>
      <c r="H116" s="15"/>
      <c r="I116" s="13"/>
      <c r="J116" s="16"/>
      <c r="K116" s="45"/>
      <c r="L116" s="16"/>
      <c r="M116" s="16"/>
      <c r="N116" s="16"/>
      <c r="O116" s="16"/>
      <c r="P116" s="16"/>
      <c r="Q116" s="2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7" customFormat="1" ht="19.5" customHeight="1" thickTop="1">
      <c r="A117" s="15"/>
      <c r="B117" s="17"/>
      <c r="C117" s="22"/>
      <c r="D117" s="14"/>
      <c r="E117" s="13"/>
      <c r="F117" s="15"/>
      <c r="G117" s="13"/>
      <c r="H117" s="15"/>
      <c r="I117" s="13"/>
      <c r="J117" s="16"/>
      <c r="K117" s="45"/>
      <c r="L117" s="16"/>
      <c r="M117" s="16"/>
      <c r="N117" s="16"/>
      <c r="O117" s="16"/>
      <c r="P117" s="16"/>
      <c r="Q117" s="24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7" customFormat="1" ht="19.5" customHeight="1">
      <c r="A118" s="15">
        <v>6</v>
      </c>
      <c r="B118" s="198" t="s">
        <v>24</v>
      </c>
      <c r="C118" s="199"/>
      <c r="D118" s="199"/>
      <c r="E118" s="199"/>
      <c r="F118" s="199"/>
      <c r="G118" s="199"/>
      <c r="H118" s="199"/>
      <c r="I118" s="200"/>
      <c r="J118" s="16"/>
      <c r="K118" s="51"/>
      <c r="L118" s="16"/>
      <c r="M118" s="16"/>
      <c r="N118" s="16"/>
      <c r="O118" s="16"/>
      <c r="P118" s="16"/>
      <c r="Q118" s="24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7" customFormat="1" ht="19.5" customHeight="1">
      <c r="A119" s="15"/>
      <c r="B119" s="13" t="s">
        <v>166</v>
      </c>
      <c r="C119" s="14">
        <v>3100</v>
      </c>
      <c r="D119" s="14">
        <v>3100</v>
      </c>
      <c r="E119" s="15" t="s">
        <v>155</v>
      </c>
      <c r="F119" s="68" t="s">
        <v>167</v>
      </c>
      <c r="G119" s="68" t="s">
        <v>170</v>
      </c>
      <c r="H119" s="15" t="s">
        <v>161</v>
      </c>
      <c r="I119" s="67">
        <v>22326</v>
      </c>
      <c r="J119" s="16" t="s">
        <v>165</v>
      </c>
      <c r="K119" s="45"/>
      <c r="L119" s="16"/>
      <c r="M119" s="16"/>
      <c r="N119" s="16"/>
      <c r="O119" s="16"/>
      <c r="P119" s="16"/>
      <c r="Q119" s="24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27" customFormat="1" ht="21" customHeight="1">
      <c r="A120" s="15"/>
      <c r="B120" s="13" t="s">
        <v>89</v>
      </c>
      <c r="C120" s="14">
        <v>1500</v>
      </c>
      <c r="D120" s="14">
        <v>1500</v>
      </c>
      <c r="E120" s="15" t="s">
        <v>155</v>
      </c>
      <c r="F120" s="68" t="s">
        <v>168</v>
      </c>
      <c r="G120" s="13" t="s">
        <v>169</v>
      </c>
      <c r="H120" s="15" t="s">
        <v>161</v>
      </c>
      <c r="I120" s="67">
        <v>22321</v>
      </c>
      <c r="J120" s="16"/>
      <c r="K120" s="45"/>
      <c r="L120" s="16"/>
      <c r="M120" s="16"/>
      <c r="N120" s="16"/>
      <c r="O120" s="16"/>
      <c r="P120" s="16"/>
      <c r="Q120" s="24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7" customFormat="1" ht="19.5" customHeight="1">
      <c r="A121" s="15"/>
      <c r="B121" s="13" t="s">
        <v>241</v>
      </c>
      <c r="C121" s="14">
        <v>8860</v>
      </c>
      <c r="D121" s="14">
        <v>8860</v>
      </c>
      <c r="E121" s="15" t="s">
        <v>155</v>
      </c>
      <c r="F121" s="68" t="s">
        <v>242</v>
      </c>
      <c r="G121" s="68" t="s">
        <v>243</v>
      </c>
      <c r="H121" s="15" t="s">
        <v>161</v>
      </c>
      <c r="I121" s="67">
        <v>22335</v>
      </c>
      <c r="J121" s="16"/>
      <c r="K121" s="45"/>
      <c r="L121" s="16"/>
      <c r="M121" s="16"/>
      <c r="N121" s="16"/>
      <c r="O121" s="16"/>
      <c r="P121" s="16"/>
      <c r="Q121" s="24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s="27" customFormat="1" ht="19.5" customHeight="1">
      <c r="A122" s="15"/>
      <c r="B122" s="13" t="s">
        <v>281</v>
      </c>
      <c r="C122" s="14">
        <v>1150</v>
      </c>
      <c r="D122" s="14">
        <v>1150</v>
      </c>
      <c r="E122" s="15" t="s">
        <v>155</v>
      </c>
      <c r="F122" s="68" t="s">
        <v>282</v>
      </c>
      <c r="G122" s="68" t="s">
        <v>283</v>
      </c>
      <c r="H122" s="15" t="s">
        <v>161</v>
      </c>
      <c r="I122" s="67">
        <v>22335</v>
      </c>
      <c r="J122" s="16"/>
      <c r="K122" s="49"/>
      <c r="L122" s="16"/>
      <c r="M122" s="16"/>
      <c r="N122" s="16"/>
      <c r="O122" s="16"/>
      <c r="P122" s="16"/>
      <c r="Q122" s="24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s="27" customFormat="1" ht="19.5" customHeight="1" hidden="1">
      <c r="A123" s="15"/>
      <c r="B123" s="13"/>
      <c r="C123" s="14"/>
      <c r="D123" s="14"/>
      <c r="E123" s="15" t="s">
        <v>155</v>
      </c>
      <c r="F123" s="68"/>
      <c r="G123" s="13"/>
      <c r="H123" s="15"/>
      <c r="I123" s="15"/>
      <c r="J123" s="16"/>
      <c r="K123" s="45"/>
      <c r="L123" s="16"/>
      <c r="M123" s="16"/>
      <c r="N123" s="16"/>
      <c r="O123" s="16"/>
      <c r="P123" s="16"/>
      <c r="Q123" s="24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s="27" customFormat="1" ht="19.5" customHeight="1" hidden="1">
      <c r="A124" s="15"/>
      <c r="B124" s="13"/>
      <c r="C124" s="14"/>
      <c r="D124" s="14"/>
      <c r="E124" s="15" t="s">
        <v>155</v>
      </c>
      <c r="F124" s="68"/>
      <c r="G124" s="13"/>
      <c r="H124" s="15"/>
      <c r="I124" s="15"/>
      <c r="J124" s="16"/>
      <c r="K124" s="45"/>
      <c r="L124" s="16"/>
      <c r="M124" s="16"/>
      <c r="N124" s="16"/>
      <c r="O124" s="16"/>
      <c r="P124" s="16"/>
      <c r="Q124" s="24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27" customFormat="1" ht="19.5" customHeight="1" hidden="1">
      <c r="A125" s="15"/>
      <c r="B125" s="13"/>
      <c r="C125" s="14"/>
      <c r="D125" s="26"/>
      <c r="E125" s="15" t="s">
        <v>155</v>
      </c>
      <c r="F125" s="68"/>
      <c r="G125" s="13"/>
      <c r="H125" s="15"/>
      <c r="I125" s="15"/>
      <c r="J125" s="16"/>
      <c r="K125" s="45"/>
      <c r="L125" s="45"/>
      <c r="M125" s="16"/>
      <c r="N125" s="16"/>
      <c r="O125" s="16"/>
      <c r="P125" s="16"/>
      <c r="Q125" s="24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ht="19.5" customHeight="1" hidden="1">
      <c r="A126" s="15"/>
      <c r="B126" s="13"/>
      <c r="C126" s="14"/>
      <c r="D126" s="14"/>
      <c r="E126" s="15" t="s">
        <v>155</v>
      </c>
      <c r="F126" s="68"/>
      <c r="G126" s="13"/>
      <c r="H126" s="15"/>
      <c r="I126" s="15"/>
      <c r="J126" s="16"/>
      <c r="K126" s="45"/>
      <c r="L126" s="16"/>
      <c r="M126" s="16"/>
      <c r="N126" s="16"/>
      <c r="O126" s="16"/>
      <c r="P126" s="16"/>
      <c r="Q126" s="24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s="27" customFormat="1" ht="19.5" customHeight="1" hidden="1">
      <c r="A127" s="15"/>
      <c r="B127" s="13"/>
      <c r="C127" s="14"/>
      <c r="D127" s="14"/>
      <c r="E127" s="15" t="s">
        <v>155</v>
      </c>
      <c r="F127" s="68"/>
      <c r="G127" s="13"/>
      <c r="H127" s="15"/>
      <c r="I127" s="15"/>
      <c r="J127" s="16"/>
      <c r="K127" s="45"/>
      <c r="L127" s="16"/>
      <c r="M127" s="16"/>
      <c r="N127" s="16"/>
      <c r="O127" s="16"/>
      <c r="P127" s="16"/>
      <c r="Q127" s="24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s="27" customFormat="1" ht="19.5" customHeight="1" hidden="1">
      <c r="A128" s="15"/>
      <c r="B128" s="13"/>
      <c r="C128" s="14"/>
      <c r="D128" s="14"/>
      <c r="E128" s="15" t="s">
        <v>155</v>
      </c>
      <c r="F128" s="68"/>
      <c r="G128" s="13"/>
      <c r="H128" s="15"/>
      <c r="I128" s="15"/>
      <c r="J128" s="16"/>
      <c r="K128" s="45"/>
      <c r="L128" s="16"/>
      <c r="M128" s="16"/>
      <c r="N128" s="16"/>
      <c r="O128" s="16"/>
      <c r="P128" s="16"/>
      <c r="Q128" s="24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27" customFormat="1" ht="19.5" customHeight="1" hidden="1">
      <c r="A129" s="15"/>
      <c r="B129" s="17"/>
      <c r="C129" s="14"/>
      <c r="D129" s="14"/>
      <c r="E129" s="15" t="s">
        <v>155</v>
      </c>
      <c r="F129" s="68"/>
      <c r="G129" s="13"/>
      <c r="H129" s="15"/>
      <c r="I129" s="15"/>
      <c r="J129" s="16"/>
      <c r="K129" s="45"/>
      <c r="L129" s="16"/>
      <c r="M129" s="16"/>
      <c r="N129" s="16"/>
      <c r="O129" s="16"/>
      <c r="P129" s="16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ht="19.5" customHeight="1" hidden="1">
      <c r="A130" s="15"/>
      <c r="B130" s="17"/>
      <c r="C130" s="14"/>
      <c r="D130" s="14"/>
      <c r="E130" s="15" t="s">
        <v>155</v>
      </c>
      <c r="F130" s="15"/>
      <c r="G130" s="13"/>
      <c r="H130" s="15"/>
      <c r="I130" s="15"/>
      <c r="J130" s="16"/>
      <c r="K130" s="45"/>
      <c r="L130" s="16"/>
      <c r="M130" s="16"/>
      <c r="N130" s="16"/>
      <c r="O130" s="16"/>
      <c r="P130" s="16"/>
      <c r="Q130" s="24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1:29" s="27" customFormat="1" ht="19.5" customHeight="1" hidden="1">
      <c r="A131" s="15"/>
      <c r="B131" s="17"/>
      <c r="C131" s="14"/>
      <c r="D131" s="14"/>
      <c r="E131" s="15" t="s">
        <v>155</v>
      </c>
      <c r="F131" s="15"/>
      <c r="G131" s="13"/>
      <c r="H131" s="15"/>
      <c r="I131" s="15"/>
      <c r="J131" s="16"/>
      <c r="L131" s="16"/>
      <c r="M131" s="16"/>
      <c r="N131" s="16"/>
      <c r="O131" s="16"/>
      <c r="P131" s="16"/>
      <c r="Q131" s="24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1:29" s="27" customFormat="1" ht="19.5" customHeight="1" hidden="1">
      <c r="A132" s="15"/>
      <c r="B132" s="17"/>
      <c r="C132" s="14"/>
      <c r="D132" s="14"/>
      <c r="E132" s="15" t="s">
        <v>155</v>
      </c>
      <c r="F132" s="15"/>
      <c r="G132" s="13"/>
      <c r="H132" s="15"/>
      <c r="I132" s="15"/>
      <c r="J132" s="16"/>
      <c r="K132" s="45"/>
      <c r="L132" s="16"/>
      <c r="M132" s="16"/>
      <c r="N132" s="16"/>
      <c r="O132" s="16"/>
      <c r="P132" s="16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1:29" s="27" customFormat="1" ht="19.5" customHeight="1" hidden="1">
      <c r="A133" s="15"/>
      <c r="B133" s="17"/>
      <c r="C133" s="26"/>
      <c r="D133" s="14"/>
      <c r="E133" s="15" t="s">
        <v>155</v>
      </c>
      <c r="F133" s="15"/>
      <c r="G133" s="13"/>
      <c r="H133" s="15"/>
      <c r="I133" s="15"/>
      <c r="J133" s="16"/>
      <c r="K133" s="45"/>
      <c r="L133" s="16"/>
      <c r="M133" s="16"/>
      <c r="N133" s="16"/>
      <c r="O133" s="16"/>
      <c r="P133" s="16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1:29" s="27" customFormat="1" ht="19.5" customHeight="1" thickBot="1">
      <c r="A134" s="15"/>
      <c r="B134" s="17"/>
      <c r="C134" s="21">
        <f>SUM(C119:C133)</f>
        <v>14610</v>
      </c>
      <c r="D134" s="14"/>
      <c r="E134" s="13"/>
      <c r="F134" s="15"/>
      <c r="G134" s="13"/>
      <c r="H134" s="15"/>
      <c r="I134" s="13"/>
      <c r="J134" s="16"/>
      <c r="K134" s="45"/>
      <c r="L134" s="16"/>
      <c r="M134" s="16"/>
      <c r="N134" s="16"/>
      <c r="O134" s="16"/>
      <c r="P134" s="16"/>
      <c r="Q134" s="2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1:29" s="27" customFormat="1" ht="19.5" customHeight="1" thickTop="1">
      <c r="A135" s="15"/>
      <c r="B135" s="17"/>
      <c r="C135" s="22"/>
      <c r="D135" s="14"/>
      <c r="E135" s="13"/>
      <c r="F135" s="15"/>
      <c r="G135" s="13"/>
      <c r="H135" s="15"/>
      <c r="I135" s="13"/>
      <c r="J135" s="16"/>
      <c r="K135" s="45"/>
      <c r="L135" s="16"/>
      <c r="M135" s="16"/>
      <c r="N135" s="16"/>
      <c r="O135" s="16"/>
      <c r="P135" s="16"/>
      <c r="Q135" s="24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1:29" s="27" customFormat="1" ht="19.5" customHeight="1">
      <c r="A136" s="15">
        <v>7</v>
      </c>
      <c r="B136" s="198" t="s">
        <v>25</v>
      </c>
      <c r="C136" s="199"/>
      <c r="D136" s="199"/>
      <c r="E136" s="199"/>
      <c r="F136" s="199"/>
      <c r="G136" s="199"/>
      <c r="H136" s="199"/>
      <c r="I136" s="200"/>
      <c r="J136" s="16"/>
      <c r="K136" s="51"/>
      <c r="L136" s="16"/>
      <c r="M136" s="16"/>
      <c r="N136" s="16"/>
      <c r="O136" s="16"/>
      <c r="P136" s="16"/>
      <c r="Q136" s="2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1:29" s="27" customFormat="1" ht="19.5" customHeight="1">
      <c r="A137" s="15"/>
      <c r="B137" s="13" t="s">
        <v>42</v>
      </c>
      <c r="C137" s="14">
        <v>620</v>
      </c>
      <c r="D137" s="14">
        <v>620</v>
      </c>
      <c r="E137" s="15" t="s">
        <v>155</v>
      </c>
      <c r="F137" s="68" t="s">
        <v>159</v>
      </c>
      <c r="G137" s="68" t="s">
        <v>160</v>
      </c>
      <c r="H137" s="15" t="s">
        <v>161</v>
      </c>
      <c r="I137" s="67">
        <v>22317</v>
      </c>
      <c r="J137" s="16" t="s">
        <v>164</v>
      </c>
      <c r="K137" s="45"/>
      <c r="L137" s="16"/>
      <c r="M137" s="16"/>
      <c r="N137" s="16"/>
      <c r="O137" s="16"/>
      <c r="P137" s="16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1:29" s="27" customFormat="1" ht="19.5" customHeight="1">
      <c r="A138" s="15"/>
      <c r="B138" s="13" t="s">
        <v>42</v>
      </c>
      <c r="C138" s="14">
        <v>1600</v>
      </c>
      <c r="D138" s="14">
        <v>1600</v>
      </c>
      <c r="E138" s="15" t="s">
        <v>155</v>
      </c>
      <c r="F138" s="68" t="s">
        <v>162</v>
      </c>
      <c r="G138" s="68" t="s">
        <v>163</v>
      </c>
      <c r="H138" s="15" t="s">
        <v>161</v>
      </c>
      <c r="I138" s="67">
        <v>22321</v>
      </c>
      <c r="J138" s="16"/>
      <c r="K138" s="45"/>
      <c r="L138" s="16"/>
      <c r="M138" s="16"/>
      <c r="N138" s="16"/>
      <c r="O138" s="16"/>
      <c r="P138" s="16"/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1:29" s="27" customFormat="1" ht="19.5" customHeight="1">
      <c r="A139" s="15"/>
      <c r="B139" s="13" t="s">
        <v>215</v>
      </c>
      <c r="C139" s="57">
        <v>1210</v>
      </c>
      <c r="D139" s="14">
        <v>1210</v>
      </c>
      <c r="E139" s="15" t="s">
        <v>155</v>
      </c>
      <c r="F139" s="68" t="s">
        <v>216</v>
      </c>
      <c r="G139" s="13" t="s">
        <v>217</v>
      </c>
      <c r="H139" s="15" t="s">
        <v>161</v>
      </c>
      <c r="I139" s="67">
        <v>22316</v>
      </c>
      <c r="J139" s="16"/>
      <c r="K139" s="45"/>
      <c r="L139" s="16"/>
      <c r="M139" s="16"/>
      <c r="N139" s="16"/>
      <c r="O139" s="16"/>
      <c r="P139" s="16"/>
      <c r="Q139" s="24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27" customFormat="1" ht="19.5" customHeight="1">
      <c r="A140" s="15"/>
      <c r="B140" s="13" t="s">
        <v>218</v>
      </c>
      <c r="C140" s="57">
        <v>4320</v>
      </c>
      <c r="D140" s="14">
        <v>4320</v>
      </c>
      <c r="E140" s="15" t="s">
        <v>155</v>
      </c>
      <c r="F140" s="68" t="s">
        <v>219</v>
      </c>
      <c r="G140" s="13" t="s">
        <v>220</v>
      </c>
      <c r="H140" s="15" t="s">
        <v>161</v>
      </c>
      <c r="I140" s="67">
        <v>22330</v>
      </c>
      <c r="J140" s="16"/>
      <c r="K140" s="45"/>
      <c r="L140" s="16"/>
      <c r="M140" s="16"/>
      <c r="N140" s="16"/>
      <c r="O140" s="16"/>
      <c r="P140" s="16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1:29" s="27" customFormat="1" ht="19.5" customHeight="1">
      <c r="A141" s="15"/>
      <c r="B141" s="13" t="s">
        <v>187</v>
      </c>
      <c r="C141" s="57">
        <v>2870</v>
      </c>
      <c r="D141" s="14">
        <v>2870</v>
      </c>
      <c r="E141" s="15" t="s">
        <v>155</v>
      </c>
      <c r="F141" s="68" t="s">
        <v>221</v>
      </c>
      <c r="G141" s="13" t="s">
        <v>222</v>
      </c>
      <c r="H141" s="15" t="s">
        <v>161</v>
      </c>
      <c r="I141" s="67">
        <v>22335</v>
      </c>
      <c r="J141" s="16" t="s">
        <v>184</v>
      </c>
      <c r="K141" s="45"/>
      <c r="L141" s="16"/>
      <c r="M141" s="16"/>
      <c r="N141" s="16"/>
      <c r="O141" s="16"/>
      <c r="P141" s="16"/>
      <c r="Q141" s="2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1:29" s="27" customFormat="1" ht="19.5" customHeight="1" hidden="1">
      <c r="A142" s="15"/>
      <c r="B142" s="13"/>
      <c r="C142" s="57"/>
      <c r="D142" s="14"/>
      <c r="E142" s="15" t="s">
        <v>155</v>
      </c>
      <c r="F142" s="68"/>
      <c r="G142" s="13"/>
      <c r="H142" s="15"/>
      <c r="I142" s="15"/>
      <c r="J142" s="16"/>
      <c r="K142" s="45"/>
      <c r="L142" s="16"/>
      <c r="M142" s="16"/>
      <c r="N142" s="16"/>
      <c r="O142" s="16"/>
      <c r="P142" s="16"/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s="27" customFormat="1" ht="19.5" customHeight="1" hidden="1">
      <c r="A143" s="15"/>
      <c r="B143" s="13"/>
      <c r="C143" s="57"/>
      <c r="D143" s="14"/>
      <c r="E143" s="15" t="s">
        <v>155</v>
      </c>
      <c r="F143" s="68"/>
      <c r="G143" s="13"/>
      <c r="H143" s="15"/>
      <c r="I143" s="15"/>
      <c r="J143" s="16"/>
      <c r="K143" s="45"/>
      <c r="L143" s="16"/>
      <c r="M143" s="16"/>
      <c r="N143" s="16"/>
      <c r="O143" s="16"/>
      <c r="P143" s="16"/>
      <c r="Q143" s="24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1:29" s="27" customFormat="1" ht="19.5" customHeight="1" hidden="1">
      <c r="A144" s="15"/>
      <c r="B144" s="13"/>
      <c r="C144" s="57"/>
      <c r="D144" s="14"/>
      <c r="E144" s="15" t="s">
        <v>155</v>
      </c>
      <c r="F144" s="68"/>
      <c r="G144" s="13"/>
      <c r="H144" s="15"/>
      <c r="I144" s="15"/>
      <c r="J144" s="16"/>
      <c r="K144" s="45"/>
      <c r="L144" s="16"/>
      <c r="M144" s="16"/>
      <c r="N144" s="16"/>
      <c r="O144" s="16"/>
      <c r="P144" s="16"/>
      <c r="Q144" s="24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1:29" s="27" customFormat="1" ht="19.5" customHeight="1" hidden="1">
      <c r="A145" s="15"/>
      <c r="B145" s="13"/>
      <c r="C145" s="57"/>
      <c r="D145" s="14"/>
      <c r="E145" s="15" t="s">
        <v>155</v>
      </c>
      <c r="F145" s="15"/>
      <c r="G145" s="13"/>
      <c r="H145" s="15"/>
      <c r="I145" s="15"/>
      <c r="J145" s="16"/>
      <c r="K145" s="45"/>
      <c r="L145" s="16"/>
      <c r="M145" s="16"/>
      <c r="N145" s="16"/>
      <c r="O145" s="16"/>
      <c r="P145" s="16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1:29" s="27" customFormat="1" ht="19.5" customHeight="1" hidden="1">
      <c r="A146" s="15"/>
      <c r="B146" s="13"/>
      <c r="C146" s="57"/>
      <c r="D146" s="14"/>
      <c r="E146" s="15" t="s">
        <v>155</v>
      </c>
      <c r="F146" s="15"/>
      <c r="G146" s="13"/>
      <c r="H146" s="15"/>
      <c r="I146" s="15"/>
      <c r="J146" s="16"/>
      <c r="K146" s="45"/>
      <c r="L146" s="16"/>
      <c r="M146" s="16"/>
      <c r="N146" s="16"/>
      <c r="O146" s="16"/>
      <c r="P146" s="16"/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1:29" s="27" customFormat="1" ht="19.5" customHeight="1" hidden="1">
      <c r="A147" s="15"/>
      <c r="B147" s="13"/>
      <c r="C147" s="57"/>
      <c r="D147" s="14"/>
      <c r="E147" s="15" t="s">
        <v>155</v>
      </c>
      <c r="F147" s="15"/>
      <c r="G147" s="13"/>
      <c r="H147" s="15"/>
      <c r="I147" s="15"/>
      <c r="J147" s="16"/>
      <c r="K147" s="45"/>
      <c r="L147" s="16"/>
      <c r="M147" s="16"/>
      <c r="N147" s="16"/>
      <c r="O147" s="16"/>
      <c r="P147" s="16"/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1:29" s="27" customFormat="1" ht="19.5" customHeight="1" hidden="1">
      <c r="A148" s="15"/>
      <c r="B148" s="13"/>
      <c r="C148" s="57"/>
      <c r="D148" s="14"/>
      <c r="E148" s="15" t="s">
        <v>155</v>
      </c>
      <c r="F148" s="15"/>
      <c r="G148" s="13"/>
      <c r="H148" s="15"/>
      <c r="I148" s="15"/>
      <c r="J148" s="16"/>
      <c r="K148" s="45"/>
      <c r="L148" s="16"/>
      <c r="M148" s="16"/>
      <c r="N148" s="16"/>
      <c r="O148" s="16"/>
      <c r="P148" s="16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1:29" s="27" customFormat="1" ht="19.5" customHeight="1" hidden="1">
      <c r="A149" s="15"/>
      <c r="B149" s="13"/>
      <c r="C149" s="61"/>
      <c r="D149" s="14"/>
      <c r="E149" s="15" t="s">
        <v>155</v>
      </c>
      <c r="F149" s="15"/>
      <c r="G149" s="13"/>
      <c r="H149" s="15"/>
      <c r="I149" s="15"/>
      <c r="J149" s="16"/>
      <c r="K149" s="45"/>
      <c r="L149" s="16"/>
      <c r="M149" s="16"/>
      <c r="N149" s="16"/>
      <c r="O149" s="16"/>
      <c r="P149" s="16"/>
      <c r="Q149" s="24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1:29" s="27" customFormat="1" ht="19.5" customHeight="1" thickBot="1">
      <c r="A150" s="15"/>
      <c r="B150" s="13"/>
      <c r="C150" s="62">
        <f>SUM(C137:C149)</f>
        <v>10620</v>
      </c>
      <c r="D150" s="14"/>
      <c r="E150" s="13"/>
      <c r="F150" s="15"/>
      <c r="G150" s="13"/>
      <c r="H150" s="15"/>
      <c r="I150" s="13"/>
      <c r="J150" s="16"/>
      <c r="K150" s="45"/>
      <c r="L150" s="16"/>
      <c r="M150" s="16"/>
      <c r="N150" s="16"/>
      <c r="O150" s="16"/>
      <c r="P150" s="16"/>
      <c r="Q150" s="24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1:29" s="27" customFormat="1" ht="19.5" customHeight="1" thickTop="1">
      <c r="A151" s="32"/>
      <c r="B151" s="34"/>
      <c r="C151" s="63"/>
      <c r="D151" s="26"/>
      <c r="E151" s="34"/>
      <c r="F151" s="32"/>
      <c r="G151" s="34"/>
      <c r="H151" s="34"/>
      <c r="I151" s="34"/>
      <c r="J151" s="16"/>
      <c r="K151" s="45"/>
      <c r="L151" s="16"/>
      <c r="M151" s="16"/>
      <c r="N151" s="16"/>
      <c r="O151" s="16"/>
      <c r="P151" s="16"/>
      <c r="Q151" s="24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29" s="27" customFormat="1" ht="19.5" customHeight="1" thickBot="1">
      <c r="A152" s="35"/>
      <c r="B152" s="36"/>
      <c r="C152" s="62">
        <f>+C94+C116+C134+C150</f>
        <v>88123.68</v>
      </c>
      <c r="D152" s="21"/>
      <c r="E152" s="37"/>
      <c r="F152" s="35"/>
      <c r="G152" s="37"/>
      <c r="H152" s="37"/>
      <c r="I152" s="37"/>
      <c r="J152" s="16"/>
      <c r="K152" s="45"/>
      <c r="L152" s="16"/>
      <c r="M152" s="16"/>
      <c r="N152" s="16"/>
      <c r="O152" s="16"/>
      <c r="P152" s="16"/>
      <c r="Q152" s="24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s="27" customFormat="1" ht="19.5" customHeight="1" thickTop="1">
      <c r="A153" s="38"/>
      <c r="B153" s="39"/>
      <c r="C153" s="39"/>
      <c r="D153" s="40"/>
      <c r="E153" s="40"/>
      <c r="F153" s="38"/>
      <c r="G153" s="40"/>
      <c r="H153" s="40"/>
      <c r="I153" s="40"/>
      <c r="J153" s="16"/>
      <c r="K153" s="45"/>
      <c r="L153" s="16"/>
      <c r="M153" s="16"/>
      <c r="N153" s="16"/>
      <c r="O153" s="16"/>
      <c r="P153" s="16"/>
      <c r="Q153" s="24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</sheetData>
  <sheetProtection/>
  <mergeCells count="14">
    <mergeCell ref="A92:H92"/>
    <mergeCell ref="A94:B94"/>
    <mergeCell ref="B136:I136"/>
    <mergeCell ref="B118:I118"/>
    <mergeCell ref="B95:I95"/>
    <mergeCell ref="B68:I68"/>
    <mergeCell ref="A2:I2"/>
    <mergeCell ref="A3:I3"/>
    <mergeCell ref="A90:I90"/>
    <mergeCell ref="B6:I6"/>
    <mergeCell ref="A91:I91"/>
    <mergeCell ref="A4:H4"/>
    <mergeCell ref="B50:I50"/>
    <mergeCell ref="B26:I26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32" r:id="rId1"/>
  <rowBreaks count="1" manualBreakCount="1">
    <brk id="88" max="10" man="1"/>
  </rowBreaks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78"/>
  <sheetViews>
    <sheetView view="pageBreakPreview" zoomScale="70" zoomScaleNormal="70" zoomScaleSheetLayoutView="70" zoomScalePageLayoutView="0" workbookViewId="0" topLeftCell="A119">
      <selection activeCell="B154" sqref="B154"/>
    </sheetView>
  </sheetViews>
  <sheetFormatPr defaultColWidth="9.140625" defaultRowHeight="12.75"/>
  <cols>
    <col min="1" max="1" width="4.421875" style="2" customWidth="1"/>
    <col min="2" max="2" width="13.28125" style="2" customWidth="1"/>
    <col min="3" max="3" width="14.421875" style="2" customWidth="1"/>
    <col min="4" max="4" width="28.28125" style="2" customWidth="1"/>
    <col min="5" max="5" width="72.57421875" style="2" customWidth="1"/>
    <col min="6" max="6" width="8.28125" style="2" customWidth="1"/>
    <col min="7" max="7" width="10.140625" style="2" customWidth="1"/>
    <col min="8" max="8" width="12.8515625" style="2" customWidth="1"/>
    <col min="9" max="9" width="59.28125" style="2" customWidth="1"/>
    <col min="10" max="10" width="14.00390625" style="42" customWidth="1"/>
    <col min="11" max="11" width="11.140625" style="1" customWidth="1"/>
    <col min="12" max="12" width="18.421875" style="18" customWidth="1"/>
    <col min="13" max="13" width="12.57421875" style="46" customWidth="1"/>
    <col min="14" max="14" width="9.140625" style="1" customWidth="1"/>
    <col min="15" max="15" width="10.140625" style="1" bestFit="1" customWidth="1"/>
    <col min="16" max="18" width="9.140625" style="1" customWidth="1"/>
    <col min="19" max="16384" width="9.140625" style="2" customWidth="1"/>
  </cols>
  <sheetData>
    <row r="1" spans="1:11" ht="18.75" customHeight="1">
      <c r="A1" s="1"/>
      <c r="B1" s="1"/>
      <c r="C1" s="1"/>
      <c r="D1" s="1"/>
      <c r="E1" s="1"/>
      <c r="F1" s="1"/>
      <c r="G1" s="1"/>
      <c r="J1" s="208" t="s">
        <v>0</v>
      </c>
      <c r="K1" s="208"/>
    </row>
    <row r="2" spans="1:11" ht="24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4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4" hidden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21" customHeight="1">
      <c r="A5" s="3"/>
      <c r="B5" s="4"/>
      <c r="C5" s="4"/>
      <c r="D5" s="3"/>
      <c r="E5" s="3"/>
      <c r="F5" s="3" t="s">
        <v>2</v>
      </c>
      <c r="G5" s="3" t="s">
        <v>3</v>
      </c>
      <c r="H5" s="3" t="s">
        <v>4</v>
      </c>
      <c r="I5" s="3"/>
      <c r="J5" s="5"/>
      <c r="K5" s="3" t="s">
        <v>5</v>
      </c>
    </row>
    <row r="6" spans="1:11" ht="21" customHeight="1">
      <c r="A6" s="6" t="s">
        <v>6</v>
      </c>
      <c r="B6" s="6" t="s">
        <v>7</v>
      </c>
      <c r="C6" s="6" t="s">
        <v>7</v>
      </c>
      <c r="D6" s="6" t="s">
        <v>8</v>
      </c>
      <c r="E6" s="6"/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6" t="s">
        <v>13</v>
      </c>
    </row>
    <row r="7" spans="1:11" ht="21" customHeight="1">
      <c r="A7" s="8"/>
      <c r="B7" s="8"/>
      <c r="C7" s="8"/>
      <c r="D7" s="8"/>
      <c r="E7" s="8"/>
      <c r="F7" s="9"/>
      <c r="G7" s="9" t="s">
        <v>14</v>
      </c>
      <c r="H7" s="8"/>
      <c r="I7" s="8"/>
      <c r="J7" s="10"/>
      <c r="K7" s="8"/>
    </row>
    <row r="8" spans="1:13" ht="24">
      <c r="A8" s="11">
        <v>1</v>
      </c>
      <c r="B8" s="12" t="s">
        <v>15</v>
      </c>
      <c r="C8" s="12" t="s">
        <v>16</v>
      </c>
      <c r="D8" s="12" t="s">
        <v>33</v>
      </c>
      <c r="E8" s="13" t="s">
        <v>58</v>
      </c>
      <c r="F8" s="15">
        <v>1</v>
      </c>
      <c r="G8" s="13"/>
      <c r="H8" s="15" t="s">
        <v>17</v>
      </c>
      <c r="I8" s="13" t="s">
        <v>59</v>
      </c>
      <c r="J8" s="14">
        <v>280</v>
      </c>
      <c r="K8" s="15"/>
      <c r="M8" s="45"/>
    </row>
    <row r="9" spans="1:31" s="18" customFormat="1" ht="19.5" customHeight="1">
      <c r="A9" s="15"/>
      <c r="B9" s="17"/>
      <c r="C9" s="17"/>
      <c r="D9" s="12" t="s">
        <v>33</v>
      </c>
      <c r="E9" s="13" t="s">
        <v>58</v>
      </c>
      <c r="F9" s="15">
        <v>1</v>
      </c>
      <c r="G9" s="13"/>
      <c r="H9" s="15" t="s">
        <v>17</v>
      </c>
      <c r="I9" s="13" t="s">
        <v>60</v>
      </c>
      <c r="J9" s="14">
        <v>840</v>
      </c>
      <c r="K9" s="15"/>
      <c r="L9" s="16"/>
      <c r="N9" s="16"/>
      <c r="O9" s="16"/>
      <c r="P9" s="16"/>
      <c r="Q9" s="16"/>
      <c r="R9" s="16"/>
      <c r="S9" s="16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18" customFormat="1" ht="19.5" customHeight="1">
      <c r="A10" s="15"/>
      <c r="B10" s="17"/>
      <c r="C10" s="17"/>
      <c r="D10" s="13" t="s">
        <v>69</v>
      </c>
      <c r="E10" s="13" t="s">
        <v>126</v>
      </c>
      <c r="F10" s="15">
        <v>3</v>
      </c>
      <c r="G10" s="13"/>
      <c r="H10" s="15" t="s">
        <v>17</v>
      </c>
      <c r="I10" s="13" t="s">
        <v>127</v>
      </c>
      <c r="J10" s="14">
        <v>3810</v>
      </c>
      <c r="K10" s="15"/>
      <c r="L10" s="16"/>
      <c r="M10" s="47"/>
      <c r="N10" s="16"/>
      <c r="O10" s="16"/>
      <c r="P10" s="16"/>
      <c r="Q10" s="16"/>
      <c r="R10" s="16"/>
      <c r="S10" s="16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18" customFormat="1" ht="19.5" customHeight="1">
      <c r="A11" s="15"/>
      <c r="B11" s="17"/>
      <c r="C11" s="17"/>
      <c r="D11" s="13" t="s">
        <v>27</v>
      </c>
      <c r="E11" s="13" t="s">
        <v>128</v>
      </c>
      <c r="F11" s="15">
        <v>1</v>
      </c>
      <c r="G11" s="13"/>
      <c r="H11" s="15" t="s">
        <v>17</v>
      </c>
      <c r="I11" s="13" t="s">
        <v>129</v>
      </c>
      <c r="J11" s="14">
        <v>1500</v>
      </c>
      <c r="K11" s="15"/>
      <c r="L11" s="16"/>
      <c r="M11" s="45"/>
      <c r="N11" s="16"/>
      <c r="O11" s="16"/>
      <c r="P11" s="16"/>
      <c r="Q11" s="16"/>
      <c r="R11" s="16"/>
      <c r="S11" s="16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18" customFormat="1" ht="19.5" customHeight="1">
      <c r="A12" s="15"/>
      <c r="B12" s="17"/>
      <c r="C12" s="17"/>
      <c r="D12" s="13" t="s">
        <v>65</v>
      </c>
      <c r="E12" s="13" t="s">
        <v>66</v>
      </c>
      <c r="F12" s="15">
        <v>4</v>
      </c>
      <c r="G12" s="13"/>
      <c r="H12" s="15" t="s">
        <v>17</v>
      </c>
      <c r="I12" s="13" t="s">
        <v>130</v>
      </c>
      <c r="J12" s="14">
        <v>300</v>
      </c>
      <c r="K12" s="15"/>
      <c r="L12" s="16"/>
      <c r="M12" s="45"/>
      <c r="N12" s="16"/>
      <c r="O12" s="16"/>
      <c r="P12" s="16"/>
      <c r="Q12" s="16"/>
      <c r="R12" s="16"/>
      <c r="S12" s="16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18" customFormat="1" ht="19.5" customHeight="1">
      <c r="A13" s="15"/>
      <c r="B13" s="17"/>
      <c r="C13" s="17"/>
      <c r="D13" s="13" t="s">
        <v>29</v>
      </c>
      <c r="E13" s="13" t="s">
        <v>30</v>
      </c>
      <c r="F13" s="15">
        <v>1</v>
      </c>
      <c r="G13" s="13"/>
      <c r="H13" s="15" t="s">
        <v>17</v>
      </c>
      <c r="I13" s="13" t="s">
        <v>127</v>
      </c>
      <c r="J13" s="14">
        <v>1100</v>
      </c>
      <c r="K13" s="15"/>
      <c r="L13" s="16"/>
      <c r="M13" s="45"/>
      <c r="N13" s="16"/>
      <c r="O13" s="16"/>
      <c r="P13" s="16"/>
      <c r="Q13" s="16"/>
      <c r="R13" s="16"/>
      <c r="S13" s="1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18" customFormat="1" ht="19.5" customHeight="1">
      <c r="A14" s="15"/>
      <c r="B14" s="17"/>
      <c r="C14" s="17"/>
      <c r="D14" s="13" t="s">
        <v>29</v>
      </c>
      <c r="E14" s="13" t="s">
        <v>131</v>
      </c>
      <c r="F14" s="15">
        <v>5</v>
      </c>
      <c r="G14" s="13"/>
      <c r="H14" s="15" t="s">
        <v>17</v>
      </c>
      <c r="I14" s="13" t="s">
        <v>132</v>
      </c>
      <c r="J14" s="14">
        <v>1656</v>
      </c>
      <c r="K14" s="15"/>
      <c r="L14" s="16"/>
      <c r="M14" s="45"/>
      <c r="N14" s="16"/>
      <c r="O14" s="16"/>
      <c r="P14" s="16"/>
      <c r="Q14" s="16"/>
      <c r="R14" s="16"/>
      <c r="S14" s="16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18" customFormat="1" ht="19.5" customHeight="1">
      <c r="A15" s="15"/>
      <c r="B15" s="17"/>
      <c r="C15" s="17"/>
      <c r="D15" s="13" t="s">
        <v>42</v>
      </c>
      <c r="E15" s="13" t="s">
        <v>133</v>
      </c>
      <c r="F15" s="15">
        <v>1</v>
      </c>
      <c r="G15" s="13"/>
      <c r="H15" s="15" t="s">
        <v>17</v>
      </c>
      <c r="I15" s="13" t="s">
        <v>134</v>
      </c>
      <c r="J15" s="14">
        <v>1900</v>
      </c>
      <c r="K15" s="15"/>
      <c r="L15" s="16"/>
      <c r="M15" s="45"/>
      <c r="N15" s="16"/>
      <c r="O15" s="16"/>
      <c r="P15" s="16"/>
      <c r="Q15" s="16"/>
      <c r="R15" s="16"/>
      <c r="S15" s="16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18" customFormat="1" ht="19.5" customHeight="1">
      <c r="A16" s="15"/>
      <c r="B16" s="17"/>
      <c r="C16" s="17"/>
      <c r="D16" s="13" t="s">
        <v>42</v>
      </c>
      <c r="E16" s="13" t="s">
        <v>135</v>
      </c>
      <c r="F16" s="15">
        <v>1</v>
      </c>
      <c r="G16" s="13"/>
      <c r="H16" s="15" t="s">
        <v>17</v>
      </c>
      <c r="I16" s="13" t="s">
        <v>134</v>
      </c>
      <c r="J16" s="14">
        <v>1500</v>
      </c>
      <c r="K16" s="15"/>
      <c r="L16" s="16"/>
      <c r="M16" s="45"/>
      <c r="N16" s="16"/>
      <c r="O16" s="16"/>
      <c r="P16" s="16"/>
      <c r="Q16" s="16"/>
      <c r="R16" s="16"/>
      <c r="S16" s="1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18" customFormat="1" ht="19.5" customHeight="1">
      <c r="A17" s="15"/>
      <c r="B17" s="17"/>
      <c r="C17" s="17"/>
      <c r="D17" s="12" t="s">
        <v>33</v>
      </c>
      <c r="E17" s="13" t="s">
        <v>136</v>
      </c>
      <c r="F17" s="15">
        <v>1</v>
      </c>
      <c r="G17" s="13"/>
      <c r="H17" s="15" t="s">
        <v>17</v>
      </c>
      <c r="I17" s="13" t="s">
        <v>137</v>
      </c>
      <c r="J17" s="14">
        <v>5040</v>
      </c>
      <c r="K17" s="15"/>
      <c r="L17" s="16"/>
      <c r="M17" s="45"/>
      <c r="N17" s="16"/>
      <c r="O17" s="16"/>
      <c r="P17" s="16"/>
      <c r="Q17" s="16"/>
      <c r="R17" s="16"/>
      <c r="S17" s="16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18" customFormat="1" ht="19.5" customHeight="1">
      <c r="A18" s="15"/>
      <c r="B18" s="17"/>
      <c r="C18" s="17"/>
      <c r="D18" s="12" t="s">
        <v>33</v>
      </c>
      <c r="E18" s="13" t="s">
        <v>34</v>
      </c>
      <c r="F18" s="15">
        <v>1</v>
      </c>
      <c r="G18" s="13"/>
      <c r="H18" s="15" t="s">
        <v>17</v>
      </c>
      <c r="I18" s="13" t="s">
        <v>137</v>
      </c>
      <c r="J18" s="14">
        <v>8800</v>
      </c>
      <c r="K18" s="15"/>
      <c r="L18" s="16"/>
      <c r="M18" s="45"/>
      <c r="N18" s="16"/>
      <c r="O18" s="16"/>
      <c r="P18" s="16"/>
      <c r="Q18" s="16"/>
      <c r="R18" s="16"/>
      <c r="S18" s="1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18" customFormat="1" ht="19.5" customHeight="1">
      <c r="A19" s="15"/>
      <c r="B19" s="17"/>
      <c r="C19" s="17"/>
      <c r="D19" s="13" t="s">
        <v>27</v>
      </c>
      <c r="E19" s="13" t="s">
        <v>138</v>
      </c>
      <c r="F19" s="15">
        <v>3</v>
      </c>
      <c r="G19" s="13"/>
      <c r="H19" s="15" t="s">
        <v>17</v>
      </c>
      <c r="I19" s="13" t="s">
        <v>139</v>
      </c>
      <c r="J19" s="14">
        <v>730</v>
      </c>
      <c r="K19" s="15"/>
      <c r="L19" s="16"/>
      <c r="M19" s="45"/>
      <c r="N19" s="16"/>
      <c r="O19" s="16"/>
      <c r="P19" s="16"/>
      <c r="Q19" s="16"/>
      <c r="R19" s="16"/>
      <c r="S19" s="1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18" customFormat="1" ht="19.5" customHeight="1">
      <c r="A20" s="15"/>
      <c r="B20" s="17"/>
      <c r="C20" s="17"/>
      <c r="D20" s="13" t="s">
        <v>27</v>
      </c>
      <c r="E20" s="13" t="s">
        <v>138</v>
      </c>
      <c r="F20" s="15">
        <v>5</v>
      </c>
      <c r="G20" s="13"/>
      <c r="H20" s="15" t="s">
        <v>17</v>
      </c>
      <c r="I20" s="13" t="s">
        <v>140</v>
      </c>
      <c r="J20" s="14">
        <v>2560</v>
      </c>
      <c r="K20" s="15"/>
      <c r="L20" s="16"/>
      <c r="M20" s="45"/>
      <c r="N20" s="16"/>
      <c r="O20" s="16"/>
      <c r="P20" s="16"/>
      <c r="Q20" s="16"/>
      <c r="R20" s="16"/>
      <c r="S20" s="1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18" customFormat="1" ht="19.5" customHeight="1">
      <c r="A21" s="15"/>
      <c r="B21" s="17"/>
      <c r="C21" s="17"/>
      <c r="D21" s="13" t="s">
        <v>29</v>
      </c>
      <c r="E21" s="13" t="s">
        <v>141</v>
      </c>
      <c r="F21" s="15">
        <v>2</v>
      </c>
      <c r="G21" s="13"/>
      <c r="H21" s="15" t="s">
        <v>17</v>
      </c>
      <c r="I21" s="13" t="s">
        <v>142</v>
      </c>
      <c r="J21" s="14">
        <v>533</v>
      </c>
      <c r="K21" s="15"/>
      <c r="L21" s="16"/>
      <c r="M21" s="45"/>
      <c r="N21" s="16"/>
      <c r="O21" s="16"/>
      <c r="P21" s="16"/>
      <c r="Q21" s="16"/>
      <c r="R21" s="16"/>
      <c r="S21" s="1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18" customFormat="1" ht="19.5" customHeight="1">
      <c r="A22" s="15"/>
      <c r="B22" s="17"/>
      <c r="C22" s="17"/>
      <c r="D22" s="13" t="s">
        <v>29</v>
      </c>
      <c r="E22" s="13" t="s">
        <v>143</v>
      </c>
      <c r="F22" s="15">
        <v>12</v>
      </c>
      <c r="G22" s="13"/>
      <c r="H22" s="15" t="s">
        <v>17</v>
      </c>
      <c r="I22" s="13" t="s">
        <v>132</v>
      </c>
      <c r="J22" s="14">
        <v>2827</v>
      </c>
      <c r="K22" s="15"/>
      <c r="L22" s="16"/>
      <c r="M22" s="45"/>
      <c r="N22" s="16"/>
      <c r="O22" s="16"/>
      <c r="P22" s="16"/>
      <c r="Q22" s="16"/>
      <c r="R22" s="16"/>
      <c r="S22" s="1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18" customFormat="1" ht="19.5" customHeight="1">
      <c r="A23" s="15"/>
      <c r="B23" s="17"/>
      <c r="C23" s="17"/>
      <c r="D23" s="13" t="s">
        <v>29</v>
      </c>
      <c r="E23" s="13" t="s">
        <v>144</v>
      </c>
      <c r="F23" s="15">
        <v>5</v>
      </c>
      <c r="G23" s="13"/>
      <c r="H23" s="15" t="s">
        <v>17</v>
      </c>
      <c r="I23" s="13" t="s">
        <v>127</v>
      </c>
      <c r="J23" s="14">
        <v>2275</v>
      </c>
      <c r="K23" s="15"/>
      <c r="L23" s="16"/>
      <c r="M23" s="45"/>
      <c r="N23" s="16"/>
      <c r="O23" s="16"/>
      <c r="P23" s="16"/>
      <c r="Q23" s="16"/>
      <c r="R23" s="16"/>
      <c r="S23" s="1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18" customFormat="1" ht="19.5" customHeight="1">
      <c r="A24" s="15"/>
      <c r="B24" s="17"/>
      <c r="C24" s="17"/>
      <c r="D24" s="12" t="s">
        <v>33</v>
      </c>
      <c r="E24" s="13" t="s">
        <v>136</v>
      </c>
      <c r="F24" s="15">
        <v>1</v>
      </c>
      <c r="G24" s="13"/>
      <c r="H24" s="15" t="s">
        <v>17</v>
      </c>
      <c r="I24" s="13" t="s">
        <v>137</v>
      </c>
      <c r="J24" s="14">
        <v>1680</v>
      </c>
      <c r="K24" s="15"/>
      <c r="L24" s="16"/>
      <c r="M24" s="45"/>
      <c r="N24" s="16"/>
      <c r="O24" s="16"/>
      <c r="P24" s="16"/>
      <c r="Q24" s="16"/>
      <c r="R24" s="16"/>
      <c r="S24" s="1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18" customFormat="1" ht="19.5" customHeight="1">
      <c r="A25" s="15"/>
      <c r="B25" s="17"/>
      <c r="C25" s="17"/>
      <c r="D25" s="12" t="s">
        <v>33</v>
      </c>
      <c r="E25" s="13" t="s">
        <v>136</v>
      </c>
      <c r="F25" s="15">
        <v>1</v>
      </c>
      <c r="G25" s="13"/>
      <c r="H25" s="15" t="s">
        <v>17</v>
      </c>
      <c r="I25" s="13" t="s">
        <v>137</v>
      </c>
      <c r="J25" s="14">
        <v>1680</v>
      </c>
      <c r="K25" s="15"/>
      <c r="L25" s="16"/>
      <c r="M25" s="45"/>
      <c r="N25" s="16"/>
      <c r="O25" s="16"/>
      <c r="P25" s="16"/>
      <c r="Q25" s="16"/>
      <c r="R25" s="16"/>
      <c r="S25" s="1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18" customFormat="1" ht="19.5" customHeight="1">
      <c r="A26" s="15"/>
      <c r="B26" s="17"/>
      <c r="C26" s="17"/>
      <c r="D26" s="12" t="s">
        <v>33</v>
      </c>
      <c r="E26" s="13" t="s">
        <v>34</v>
      </c>
      <c r="F26" s="15">
        <v>1</v>
      </c>
      <c r="G26" s="13"/>
      <c r="H26" s="15" t="s">
        <v>17</v>
      </c>
      <c r="I26" s="13" t="s">
        <v>137</v>
      </c>
      <c r="J26" s="14">
        <v>4000</v>
      </c>
      <c r="K26" s="15"/>
      <c r="L26" s="16"/>
      <c r="M26" s="45"/>
      <c r="N26" s="16"/>
      <c r="O26" s="16"/>
      <c r="P26" s="16"/>
      <c r="Q26" s="16"/>
      <c r="R26" s="16"/>
      <c r="S26" s="1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18" customFormat="1" ht="19.5" customHeight="1" hidden="1">
      <c r="A27" s="15"/>
      <c r="B27" s="17"/>
      <c r="C27" s="17"/>
      <c r="D27" s="13"/>
      <c r="E27" s="13"/>
      <c r="F27" s="15"/>
      <c r="G27" s="13"/>
      <c r="H27" s="15" t="s">
        <v>17</v>
      </c>
      <c r="I27" s="13"/>
      <c r="J27" s="14"/>
      <c r="K27" s="15"/>
      <c r="L27" s="16"/>
      <c r="M27" s="45"/>
      <c r="N27" s="16"/>
      <c r="O27" s="16"/>
      <c r="P27" s="16"/>
      <c r="Q27" s="16"/>
      <c r="R27" s="16"/>
      <c r="S27" s="1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18" customFormat="1" ht="19.5" customHeight="1" hidden="1">
      <c r="A28" s="15"/>
      <c r="B28" s="17"/>
      <c r="C28" s="17"/>
      <c r="D28" s="13"/>
      <c r="E28" s="13"/>
      <c r="F28" s="15"/>
      <c r="G28" s="13"/>
      <c r="H28" s="15" t="s">
        <v>17</v>
      </c>
      <c r="I28" s="13"/>
      <c r="J28" s="14"/>
      <c r="K28" s="15"/>
      <c r="L28" s="16"/>
      <c r="M28" s="45"/>
      <c r="N28" s="16"/>
      <c r="O28" s="16"/>
      <c r="P28" s="16"/>
      <c r="Q28" s="16"/>
      <c r="R28" s="16"/>
      <c r="S28" s="1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18" customFormat="1" ht="19.5" customHeight="1" hidden="1">
      <c r="A29" s="15"/>
      <c r="B29" s="17"/>
      <c r="C29" s="17"/>
      <c r="D29" s="34"/>
      <c r="E29" s="12"/>
      <c r="F29" s="15"/>
      <c r="G29" s="13"/>
      <c r="H29" s="15" t="s">
        <v>17</v>
      </c>
      <c r="I29" s="13"/>
      <c r="J29" s="14"/>
      <c r="K29" s="15"/>
      <c r="L29" s="16"/>
      <c r="M29" s="45"/>
      <c r="N29" s="16"/>
      <c r="O29" s="16"/>
      <c r="P29" s="16"/>
      <c r="Q29" s="16"/>
      <c r="R29" s="16"/>
      <c r="S29" s="1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18" customFormat="1" ht="19.5" customHeight="1" hidden="1">
      <c r="A30" s="15"/>
      <c r="B30" s="17"/>
      <c r="C30" s="17"/>
      <c r="D30" s="34"/>
      <c r="E30" s="12"/>
      <c r="F30" s="15"/>
      <c r="G30" s="13"/>
      <c r="H30" s="15" t="s">
        <v>17</v>
      </c>
      <c r="I30" s="13"/>
      <c r="J30" s="14"/>
      <c r="K30" s="15"/>
      <c r="L30" s="16"/>
      <c r="M30" s="45"/>
      <c r="N30" s="16"/>
      <c r="O30" s="16"/>
      <c r="P30" s="16"/>
      <c r="Q30" s="16"/>
      <c r="R30" s="16"/>
      <c r="S30" s="1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18" customFormat="1" ht="19.5" customHeight="1" hidden="1">
      <c r="A31" s="15"/>
      <c r="B31" s="17"/>
      <c r="C31" s="17"/>
      <c r="D31" s="13"/>
      <c r="E31" s="13"/>
      <c r="F31" s="15"/>
      <c r="G31" s="13"/>
      <c r="H31" s="15" t="s">
        <v>17</v>
      </c>
      <c r="I31" s="13"/>
      <c r="J31" s="14"/>
      <c r="K31" s="15"/>
      <c r="L31" s="16"/>
      <c r="M31" s="45"/>
      <c r="N31" s="16"/>
      <c r="O31" s="16"/>
      <c r="P31" s="16"/>
      <c r="Q31" s="16"/>
      <c r="R31" s="16"/>
      <c r="S31" s="1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8" customFormat="1" ht="19.5" customHeight="1" hidden="1">
      <c r="A32" s="15"/>
      <c r="B32" s="17"/>
      <c r="C32" s="17"/>
      <c r="D32" s="13"/>
      <c r="E32" s="13"/>
      <c r="F32" s="15"/>
      <c r="G32" s="13"/>
      <c r="H32" s="15" t="s">
        <v>17</v>
      </c>
      <c r="I32" s="13"/>
      <c r="J32" s="14"/>
      <c r="K32" s="15"/>
      <c r="L32" s="16"/>
      <c r="M32" s="45"/>
      <c r="N32" s="16"/>
      <c r="O32" s="16"/>
      <c r="P32" s="16"/>
      <c r="Q32" s="16"/>
      <c r="R32" s="16"/>
      <c r="S32" s="1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18" customFormat="1" ht="19.5" customHeight="1" hidden="1">
      <c r="A33" s="15"/>
      <c r="B33" s="17"/>
      <c r="C33" s="17"/>
      <c r="D33" s="13"/>
      <c r="E33" s="13"/>
      <c r="F33" s="15"/>
      <c r="G33" s="13"/>
      <c r="H33" s="15" t="s">
        <v>17</v>
      </c>
      <c r="I33" s="13"/>
      <c r="J33" s="14"/>
      <c r="K33" s="15"/>
      <c r="L33" s="16"/>
      <c r="M33" s="45"/>
      <c r="N33" s="16"/>
      <c r="O33" s="16"/>
      <c r="P33" s="16"/>
      <c r="Q33" s="16"/>
      <c r="R33" s="16"/>
      <c r="S33" s="1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18" customFormat="1" ht="19.5" customHeight="1" hidden="1">
      <c r="A34" s="15"/>
      <c r="B34" s="17"/>
      <c r="C34" s="17"/>
      <c r="D34" s="13"/>
      <c r="E34" s="13"/>
      <c r="F34" s="15"/>
      <c r="G34" s="13"/>
      <c r="H34" s="15" t="s">
        <v>17</v>
      </c>
      <c r="I34" s="13"/>
      <c r="J34" s="20"/>
      <c r="K34" s="15"/>
      <c r="L34" s="16"/>
      <c r="M34" s="45"/>
      <c r="N34" s="16"/>
      <c r="O34" s="16"/>
      <c r="P34" s="16"/>
      <c r="Q34" s="16"/>
      <c r="R34" s="16"/>
      <c r="S34" s="1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18" customFormat="1" ht="19.5" customHeight="1" thickBot="1">
      <c r="A35" s="15"/>
      <c r="B35" s="17"/>
      <c r="C35" s="17"/>
      <c r="D35" s="13"/>
      <c r="E35" s="13"/>
      <c r="F35" s="15"/>
      <c r="G35" s="13"/>
      <c r="H35" s="15"/>
      <c r="I35" s="13"/>
      <c r="J35" s="21">
        <f>SUM(J8:J34)</f>
        <v>43011</v>
      </c>
      <c r="K35" s="15"/>
      <c r="L35" s="16"/>
      <c r="M35" s="45"/>
      <c r="N35" s="16"/>
      <c r="O35" s="16"/>
      <c r="P35" s="16"/>
      <c r="Q35" s="16"/>
      <c r="R35" s="16"/>
      <c r="S35" s="1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18" customFormat="1" ht="19.5" customHeight="1" thickTop="1">
      <c r="A36" s="15"/>
      <c r="B36" s="17"/>
      <c r="C36" s="17"/>
      <c r="D36" s="12"/>
      <c r="E36" s="13"/>
      <c r="F36" s="15"/>
      <c r="G36" s="13"/>
      <c r="H36" s="15"/>
      <c r="I36" s="13"/>
      <c r="J36" s="20"/>
      <c r="K36" s="15"/>
      <c r="L36" s="16"/>
      <c r="M36" s="45"/>
      <c r="N36" s="16"/>
      <c r="O36" s="16"/>
      <c r="P36" s="16"/>
      <c r="Q36" s="16"/>
      <c r="R36" s="16"/>
      <c r="S36" s="1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18" customFormat="1" ht="18.75" customHeight="1">
      <c r="A37" s="15">
        <v>2</v>
      </c>
      <c r="B37" s="17"/>
      <c r="C37" s="13" t="s">
        <v>18</v>
      </c>
      <c r="D37" s="13" t="s">
        <v>37</v>
      </c>
      <c r="E37" s="13" t="s">
        <v>38</v>
      </c>
      <c r="F37" s="15">
        <v>2</v>
      </c>
      <c r="G37" s="13"/>
      <c r="H37" s="15" t="s">
        <v>17</v>
      </c>
      <c r="I37" s="13" t="s">
        <v>39</v>
      </c>
      <c r="J37" s="14">
        <v>800</v>
      </c>
      <c r="K37" s="15"/>
      <c r="L37" s="16"/>
      <c r="M37" s="45"/>
      <c r="N37" s="16"/>
      <c r="O37" s="16"/>
      <c r="P37" s="16"/>
      <c r="Q37" s="16"/>
      <c r="R37" s="16"/>
      <c r="S37" s="1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18" customFormat="1" ht="18.75" customHeight="1">
      <c r="A38" s="15"/>
      <c r="B38" s="17"/>
      <c r="C38" s="13"/>
      <c r="D38" s="13" t="s">
        <v>37</v>
      </c>
      <c r="E38" s="13" t="s">
        <v>117</v>
      </c>
      <c r="F38" s="15">
        <v>3</v>
      </c>
      <c r="G38" s="13"/>
      <c r="H38" s="15" t="s">
        <v>17</v>
      </c>
      <c r="I38" s="13" t="s">
        <v>116</v>
      </c>
      <c r="J38" s="22">
        <v>1180</v>
      </c>
      <c r="K38" s="15"/>
      <c r="L38" s="16"/>
      <c r="M38" s="45"/>
      <c r="N38" s="16"/>
      <c r="O38" s="16"/>
      <c r="P38" s="16"/>
      <c r="Q38" s="16"/>
      <c r="R38" s="16"/>
      <c r="S38" s="1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18" customFormat="1" ht="18.75" customHeight="1">
      <c r="A39" s="15"/>
      <c r="B39" s="17"/>
      <c r="C39" s="13"/>
      <c r="D39" s="13" t="s">
        <v>29</v>
      </c>
      <c r="E39" s="13" t="s">
        <v>118</v>
      </c>
      <c r="F39" s="15">
        <v>2</v>
      </c>
      <c r="G39" s="13"/>
      <c r="H39" s="15" t="s">
        <v>17</v>
      </c>
      <c r="I39" s="13" t="s">
        <v>119</v>
      </c>
      <c r="J39" s="22">
        <v>1200</v>
      </c>
      <c r="K39" s="15"/>
      <c r="L39" s="16"/>
      <c r="M39" s="51"/>
      <c r="N39" s="16"/>
      <c r="O39" s="16"/>
      <c r="P39" s="16"/>
      <c r="Q39" s="16"/>
      <c r="R39" s="16"/>
      <c r="S39" s="1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18" customFormat="1" ht="18.75" customHeight="1">
      <c r="A40" s="15"/>
      <c r="B40" s="17"/>
      <c r="C40" s="13"/>
      <c r="D40" s="13" t="s">
        <v>42</v>
      </c>
      <c r="E40" s="13" t="s">
        <v>120</v>
      </c>
      <c r="F40" s="15">
        <v>1</v>
      </c>
      <c r="G40" s="13"/>
      <c r="H40" s="15" t="s">
        <v>17</v>
      </c>
      <c r="I40" s="13" t="s">
        <v>119</v>
      </c>
      <c r="J40" s="22">
        <v>320</v>
      </c>
      <c r="K40" s="15"/>
      <c r="L40" s="16"/>
      <c r="M40" s="45"/>
      <c r="N40" s="16"/>
      <c r="O40" s="16"/>
      <c r="P40" s="16"/>
      <c r="Q40" s="16"/>
      <c r="R40" s="16"/>
      <c r="S40" s="1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18" customFormat="1" ht="18.75" customHeight="1">
      <c r="A41" s="15"/>
      <c r="B41" s="17"/>
      <c r="C41" s="13"/>
      <c r="D41" s="13" t="s">
        <v>69</v>
      </c>
      <c r="E41" s="13" t="s">
        <v>121</v>
      </c>
      <c r="F41" s="15">
        <v>4</v>
      </c>
      <c r="G41" s="13"/>
      <c r="H41" s="15" t="s">
        <v>17</v>
      </c>
      <c r="I41" s="13" t="s">
        <v>116</v>
      </c>
      <c r="J41" s="22">
        <v>1953</v>
      </c>
      <c r="K41" s="15"/>
      <c r="L41" s="16"/>
      <c r="M41" s="45"/>
      <c r="N41" s="16"/>
      <c r="O41" s="16"/>
      <c r="P41" s="16"/>
      <c r="Q41" s="16"/>
      <c r="R41" s="16"/>
      <c r="S41" s="1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18" customFormat="1" ht="18.75" customHeight="1">
      <c r="A42" s="15"/>
      <c r="B42" s="17"/>
      <c r="C42" s="13"/>
      <c r="D42" s="13" t="s">
        <v>37</v>
      </c>
      <c r="E42" s="13" t="s">
        <v>38</v>
      </c>
      <c r="F42" s="15">
        <v>1</v>
      </c>
      <c r="G42" s="13"/>
      <c r="H42" s="15" t="s">
        <v>17</v>
      </c>
      <c r="I42" s="13" t="s">
        <v>39</v>
      </c>
      <c r="J42" s="22">
        <v>1000</v>
      </c>
      <c r="K42" s="15"/>
      <c r="L42" s="16"/>
      <c r="M42" s="45"/>
      <c r="N42" s="16"/>
      <c r="O42" s="16"/>
      <c r="P42" s="16"/>
      <c r="Q42" s="16"/>
      <c r="R42" s="16"/>
      <c r="S42" s="1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18" customFormat="1" ht="18.75" customHeight="1">
      <c r="A43" s="15"/>
      <c r="B43" s="17"/>
      <c r="C43" s="13"/>
      <c r="D43" s="13" t="s">
        <v>42</v>
      </c>
      <c r="E43" s="13" t="s">
        <v>122</v>
      </c>
      <c r="F43" s="15">
        <v>3</v>
      </c>
      <c r="G43" s="13"/>
      <c r="H43" s="15" t="s">
        <v>17</v>
      </c>
      <c r="I43" s="13" t="s">
        <v>123</v>
      </c>
      <c r="J43" s="22">
        <v>888</v>
      </c>
      <c r="K43" s="15"/>
      <c r="L43" s="16"/>
      <c r="M43" s="45"/>
      <c r="N43" s="16"/>
      <c r="O43" s="16"/>
      <c r="P43" s="16"/>
      <c r="Q43" s="16"/>
      <c r="R43" s="16"/>
      <c r="S43" s="1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18" customFormat="1" ht="18.75" customHeight="1" hidden="1">
      <c r="A44" s="15"/>
      <c r="B44" s="17"/>
      <c r="C44" s="13"/>
      <c r="D44" s="13"/>
      <c r="E44" s="13"/>
      <c r="F44" s="15"/>
      <c r="G44" s="13"/>
      <c r="H44" s="15" t="s">
        <v>17</v>
      </c>
      <c r="I44" s="13"/>
      <c r="J44" s="22"/>
      <c r="K44" s="15"/>
      <c r="L44" s="16"/>
      <c r="M44" s="45"/>
      <c r="N44" s="16"/>
      <c r="O44" s="16"/>
      <c r="P44" s="16"/>
      <c r="Q44" s="16"/>
      <c r="R44" s="16"/>
      <c r="S44" s="1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18" customFormat="1" ht="18.75" customHeight="1" hidden="1">
      <c r="A45" s="15"/>
      <c r="B45" s="17"/>
      <c r="C45" s="13"/>
      <c r="D45" s="34"/>
      <c r="E45" s="13"/>
      <c r="F45" s="15"/>
      <c r="G45" s="13"/>
      <c r="H45" s="15" t="s">
        <v>17</v>
      </c>
      <c r="I45" s="13"/>
      <c r="J45" s="22"/>
      <c r="K45" s="15"/>
      <c r="L45" s="16"/>
      <c r="M45" s="45"/>
      <c r="N45" s="16"/>
      <c r="O45" s="16"/>
      <c r="P45" s="16"/>
      <c r="Q45" s="16"/>
      <c r="R45" s="16"/>
      <c r="S45" s="1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18" customFormat="1" ht="18.75" customHeight="1" hidden="1">
      <c r="A46" s="15"/>
      <c r="B46" s="17"/>
      <c r="C46" s="13"/>
      <c r="D46" s="13"/>
      <c r="E46" s="13"/>
      <c r="F46" s="50"/>
      <c r="G46" s="13"/>
      <c r="H46" s="15" t="s">
        <v>17</v>
      </c>
      <c r="I46" s="13"/>
      <c r="J46" s="22"/>
      <c r="K46" s="15"/>
      <c r="L46" s="16"/>
      <c r="M46" s="45"/>
      <c r="N46" s="16"/>
      <c r="O46" s="16"/>
      <c r="P46" s="16"/>
      <c r="Q46" s="16"/>
      <c r="R46" s="16"/>
      <c r="S46" s="1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18" customFormat="1" ht="18.75" customHeight="1" hidden="1">
      <c r="A47" s="15"/>
      <c r="B47" s="17"/>
      <c r="C47" s="13"/>
      <c r="D47" s="34"/>
      <c r="E47" s="12"/>
      <c r="F47" s="15"/>
      <c r="G47" s="13"/>
      <c r="H47" s="15" t="s">
        <v>17</v>
      </c>
      <c r="I47" s="13"/>
      <c r="J47" s="22"/>
      <c r="K47" s="15"/>
      <c r="L47" s="16"/>
      <c r="M47" s="45"/>
      <c r="N47" s="16"/>
      <c r="O47" s="16"/>
      <c r="P47" s="16"/>
      <c r="Q47" s="16"/>
      <c r="R47" s="16"/>
      <c r="S47" s="1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18" customFormat="1" ht="18.75" customHeight="1" hidden="1">
      <c r="A48" s="15"/>
      <c r="B48" s="17"/>
      <c r="C48" s="13"/>
      <c r="D48" s="13"/>
      <c r="E48" s="13"/>
      <c r="F48" s="15"/>
      <c r="G48" s="13"/>
      <c r="H48" s="15" t="s">
        <v>17</v>
      </c>
      <c r="I48" s="13"/>
      <c r="J48" s="22"/>
      <c r="K48" s="15"/>
      <c r="L48" s="16"/>
      <c r="M48" s="45"/>
      <c r="N48" s="16"/>
      <c r="O48" s="16"/>
      <c r="P48" s="16"/>
      <c r="Q48" s="16"/>
      <c r="R48" s="16"/>
      <c r="S48" s="1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18" customFormat="1" ht="18.75" customHeight="1" hidden="1">
      <c r="A49" s="15"/>
      <c r="B49" s="17"/>
      <c r="C49" s="13"/>
      <c r="D49" s="34"/>
      <c r="E49" s="13"/>
      <c r="F49" s="15"/>
      <c r="G49" s="13"/>
      <c r="H49" s="15" t="s">
        <v>17</v>
      </c>
      <c r="I49" s="13"/>
      <c r="J49" s="22"/>
      <c r="K49" s="15"/>
      <c r="L49" s="16"/>
      <c r="M49" s="45"/>
      <c r="N49" s="16"/>
      <c r="O49" s="16"/>
      <c r="P49" s="16"/>
      <c r="Q49" s="16"/>
      <c r="R49" s="16"/>
      <c r="S49" s="1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18" customFormat="1" ht="18.75" customHeight="1" hidden="1">
      <c r="A50" s="15"/>
      <c r="B50" s="17"/>
      <c r="C50" s="13"/>
      <c r="D50" s="13"/>
      <c r="E50" s="13"/>
      <c r="F50" s="15"/>
      <c r="G50" s="13"/>
      <c r="H50" s="15" t="s">
        <v>17</v>
      </c>
      <c r="I50" s="13"/>
      <c r="J50" s="22"/>
      <c r="K50" s="15"/>
      <c r="L50" s="16"/>
      <c r="M50" s="45"/>
      <c r="N50" s="16"/>
      <c r="O50" s="16"/>
      <c r="P50" s="16"/>
      <c r="Q50" s="16"/>
      <c r="R50" s="16"/>
      <c r="S50" s="1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18" customFormat="1" ht="18.75" customHeight="1" hidden="1">
      <c r="A51" s="15"/>
      <c r="B51" s="17"/>
      <c r="C51" s="13"/>
      <c r="D51" s="13"/>
      <c r="E51" s="13"/>
      <c r="F51" s="15"/>
      <c r="G51" s="13"/>
      <c r="H51" s="15" t="s">
        <v>17</v>
      </c>
      <c r="I51" s="13"/>
      <c r="J51" s="22"/>
      <c r="K51" s="15"/>
      <c r="L51" s="16"/>
      <c r="M51" s="45"/>
      <c r="N51" s="16"/>
      <c r="O51" s="16"/>
      <c r="P51" s="16"/>
      <c r="Q51" s="16"/>
      <c r="R51" s="16"/>
      <c r="S51" s="1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18" customFormat="1" ht="18.75" customHeight="1" hidden="1">
      <c r="A52" s="15"/>
      <c r="B52" s="17"/>
      <c r="C52" s="13"/>
      <c r="D52" s="13"/>
      <c r="E52" s="13"/>
      <c r="F52" s="15"/>
      <c r="G52" s="13"/>
      <c r="H52" s="15" t="s">
        <v>17</v>
      </c>
      <c r="I52" s="13"/>
      <c r="J52" s="22"/>
      <c r="K52" s="15"/>
      <c r="L52" s="16"/>
      <c r="M52" s="45"/>
      <c r="N52" s="16"/>
      <c r="O52" s="16"/>
      <c r="P52" s="16"/>
      <c r="Q52" s="16"/>
      <c r="R52" s="16"/>
      <c r="S52" s="1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18" customFormat="1" ht="18.75" customHeight="1" hidden="1">
      <c r="A53" s="15"/>
      <c r="B53" s="17"/>
      <c r="C53" s="13"/>
      <c r="D53" s="13"/>
      <c r="E53" s="12"/>
      <c r="F53" s="15"/>
      <c r="G53" s="13"/>
      <c r="H53" s="15" t="s">
        <v>17</v>
      </c>
      <c r="I53" s="13"/>
      <c r="J53" s="22"/>
      <c r="K53" s="15"/>
      <c r="L53" s="16"/>
      <c r="M53" s="45"/>
      <c r="N53" s="16"/>
      <c r="O53" s="16"/>
      <c r="P53" s="16"/>
      <c r="Q53" s="16"/>
      <c r="R53" s="16"/>
      <c r="S53" s="1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18" customFormat="1" ht="18.75" customHeight="1" hidden="1">
      <c r="A54" s="15"/>
      <c r="B54" s="17"/>
      <c r="C54" s="13"/>
      <c r="D54" s="13"/>
      <c r="E54" s="12"/>
      <c r="F54" s="15"/>
      <c r="G54" s="13"/>
      <c r="H54" s="15" t="s">
        <v>17</v>
      </c>
      <c r="I54" s="13"/>
      <c r="J54" s="22"/>
      <c r="K54" s="15"/>
      <c r="L54" s="16"/>
      <c r="M54" s="45"/>
      <c r="N54" s="16"/>
      <c r="O54" s="16"/>
      <c r="P54" s="16"/>
      <c r="Q54" s="16"/>
      <c r="R54" s="16"/>
      <c r="S54" s="1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18" customFormat="1" ht="18.75" customHeight="1" hidden="1">
      <c r="A55" s="15"/>
      <c r="B55" s="17"/>
      <c r="C55" s="13"/>
      <c r="D55" s="13"/>
      <c r="E55" s="12"/>
      <c r="F55" s="15"/>
      <c r="G55" s="13"/>
      <c r="H55" s="15" t="s">
        <v>17</v>
      </c>
      <c r="I55" s="13"/>
      <c r="J55" s="22"/>
      <c r="K55" s="15"/>
      <c r="L55" s="16"/>
      <c r="M55" s="45"/>
      <c r="N55" s="16"/>
      <c r="O55" s="16"/>
      <c r="P55" s="16"/>
      <c r="Q55" s="16"/>
      <c r="R55" s="16"/>
      <c r="S55" s="1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18" customFormat="1" ht="18.75" customHeight="1" hidden="1">
      <c r="A56" s="15"/>
      <c r="B56" s="17"/>
      <c r="C56" s="13"/>
      <c r="D56" s="13"/>
      <c r="E56" s="12"/>
      <c r="F56" s="15"/>
      <c r="G56" s="13"/>
      <c r="H56" s="15" t="s">
        <v>17</v>
      </c>
      <c r="I56" s="13"/>
      <c r="J56" s="22"/>
      <c r="K56" s="15"/>
      <c r="L56" s="16"/>
      <c r="M56" s="45"/>
      <c r="N56" s="16"/>
      <c r="O56" s="16"/>
      <c r="P56" s="16"/>
      <c r="Q56" s="16"/>
      <c r="R56" s="16"/>
      <c r="S56" s="1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18" customFormat="1" ht="18.75" customHeight="1" hidden="1">
      <c r="A57" s="15"/>
      <c r="B57" s="17"/>
      <c r="C57" s="13"/>
      <c r="D57" s="13"/>
      <c r="E57" s="12"/>
      <c r="F57" s="15"/>
      <c r="G57" s="13"/>
      <c r="H57" s="15" t="s">
        <v>17</v>
      </c>
      <c r="I57" s="13"/>
      <c r="J57" s="22"/>
      <c r="K57" s="15"/>
      <c r="L57" s="16"/>
      <c r="M57" s="45"/>
      <c r="N57" s="16"/>
      <c r="O57" s="16"/>
      <c r="P57" s="16"/>
      <c r="Q57" s="16"/>
      <c r="R57" s="16"/>
      <c r="S57" s="1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18" customFormat="1" ht="18.75" customHeight="1" hidden="1">
      <c r="A58" s="15"/>
      <c r="B58" s="17"/>
      <c r="C58" s="13"/>
      <c r="D58" s="13"/>
      <c r="E58" s="12"/>
      <c r="F58" s="15"/>
      <c r="G58" s="13"/>
      <c r="H58" s="15" t="s">
        <v>17</v>
      </c>
      <c r="I58" s="13"/>
      <c r="J58" s="22"/>
      <c r="K58" s="15"/>
      <c r="L58" s="16"/>
      <c r="M58" s="45"/>
      <c r="N58" s="16"/>
      <c r="O58" s="16"/>
      <c r="P58" s="16"/>
      <c r="Q58" s="16"/>
      <c r="R58" s="16"/>
      <c r="S58" s="1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s="18" customFormat="1" ht="19.5" customHeight="1" thickBot="1">
      <c r="A59" s="15"/>
      <c r="B59" s="17"/>
      <c r="C59" s="17"/>
      <c r="D59" s="13"/>
      <c r="E59" s="13"/>
      <c r="F59" s="15"/>
      <c r="G59" s="13"/>
      <c r="H59" s="15"/>
      <c r="I59" s="13"/>
      <c r="J59" s="21">
        <f>SUM(J37:J58)</f>
        <v>7341</v>
      </c>
      <c r="K59" s="15"/>
      <c r="L59" s="16"/>
      <c r="M59" s="45"/>
      <c r="N59" s="16"/>
      <c r="O59" s="16"/>
      <c r="P59" s="16"/>
      <c r="Q59" s="16"/>
      <c r="R59" s="16"/>
      <c r="S59" s="1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23" customFormat="1" ht="19.5" customHeight="1" thickTop="1">
      <c r="A60" s="15"/>
      <c r="B60" s="17"/>
      <c r="C60" s="17"/>
      <c r="D60" s="13"/>
      <c r="E60" s="13"/>
      <c r="F60" s="15"/>
      <c r="G60" s="13"/>
      <c r="H60" s="15"/>
      <c r="I60" s="13"/>
      <c r="J60" s="22"/>
      <c r="K60" s="15"/>
      <c r="L60" s="16"/>
      <c r="M60" s="45"/>
      <c r="N60" s="16"/>
      <c r="O60" s="16"/>
      <c r="P60" s="16"/>
      <c r="Q60" s="16"/>
      <c r="R60" s="16"/>
      <c r="S60" s="1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s="27" customFormat="1" ht="19.5" customHeight="1">
      <c r="A61" s="15">
        <v>3</v>
      </c>
      <c r="B61" s="17"/>
      <c r="C61" s="13" t="s">
        <v>19</v>
      </c>
      <c r="D61" s="13" t="s">
        <v>27</v>
      </c>
      <c r="E61" s="13" t="s">
        <v>61</v>
      </c>
      <c r="F61" s="15">
        <v>3</v>
      </c>
      <c r="G61" s="13"/>
      <c r="H61" s="15" t="s">
        <v>17</v>
      </c>
      <c r="I61" s="13" t="s">
        <v>62</v>
      </c>
      <c r="J61" s="14">
        <v>1230</v>
      </c>
      <c r="K61" s="15"/>
      <c r="L61" s="16"/>
      <c r="M61" s="51">
        <v>3000</v>
      </c>
      <c r="N61" s="16"/>
      <c r="O61" s="16"/>
      <c r="P61" s="16"/>
      <c r="Q61" s="16"/>
      <c r="R61" s="16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s="27" customFormat="1" ht="19.5" customHeight="1">
      <c r="A62" s="15"/>
      <c r="B62" s="17"/>
      <c r="C62" s="17"/>
      <c r="D62" s="13" t="s">
        <v>42</v>
      </c>
      <c r="E62" s="13" t="s">
        <v>63</v>
      </c>
      <c r="F62" s="15">
        <v>2</v>
      </c>
      <c r="G62" s="13"/>
      <c r="H62" s="15" t="s">
        <v>17</v>
      </c>
      <c r="I62" s="13" t="s">
        <v>64</v>
      </c>
      <c r="J62" s="14">
        <v>945</v>
      </c>
      <c r="K62" s="15"/>
      <c r="L62" s="16"/>
      <c r="M62" s="45">
        <v>13802</v>
      </c>
      <c r="N62" s="16"/>
      <c r="O62" s="16"/>
      <c r="P62" s="16"/>
      <c r="Q62" s="16"/>
      <c r="R62" s="16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s="27" customFormat="1" ht="19.5" customHeight="1">
      <c r="A63" s="15"/>
      <c r="B63" s="17"/>
      <c r="C63" s="17"/>
      <c r="D63" s="13" t="s">
        <v>65</v>
      </c>
      <c r="E63" s="13" t="s">
        <v>66</v>
      </c>
      <c r="F63" s="15">
        <v>1</v>
      </c>
      <c r="G63" s="13"/>
      <c r="H63" s="15" t="s">
        <v>17</v>
      </c>
      <c r="I63" s="13" t="s">
        <v>67</v>
      </c>
      <c r="J63" s="14">
        <v>52</v>
      </c>
      <c r="K63" s="15"/>
      <c r="L63" s="16"/>
      <c r="M63" s="45"/>
      <c r="N63" s="16"/>
      <c r="O63" s="16"/>
      <c r="P63" s="16"/>
      <c r="Q63" s="16"/>
      <c r="R63" s="16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s="27" customFormat="1" ht="19.5" customHeight="1">
      <c r="A64" s="15"/>
      <c r="B64" s="17"/>
      <c r="C64" s="17"/>
      <c r="D64" s="13" t="s">
        <v>65</v>
      </c>
      <c r="E64" s="13" t="s">
        <v>66</v>
      </c>
      <c r="F64" s="15">
        <v>2</v>
      </c>
      <c r="G64" s="13"/>
      <c r="H64" s="15" t="s">
        <v>17</v>
      </c>
      <c r="I64" s="13" t="s">
        <v>68</v>
      </c>
      <c r="J64" s="14">
        <v>100</v>
      </c>
      <c r="K64" s="15"/>
      <c r="L64" s="16"/>
      <c r="M64" s="45"/>
      <c r="N64" s="16"/>
      <c r="O64" s="16"/>
      <c r="P64" s="16"/>
      <c r="Q64" s="16"/>
      <c r="R64" s="16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27" customFormat="1" ht="19.5" customHeight="1">
      <c r="A65" s="15"/>
      <c r="B65" s="17"/>
      <c r="C65" s="17"/>
      <c r="D65" s="13" t="s">
        <v>69</v>
      </c>
      <c r="E65" s="13" t="s">
        <v>70</v>
      </c>
      <c r="F65" s="15">
        <v>7</v>
      </c>
      <c r="G65" s="13"/>
      <c r="H65" s="15" t="s">
        <v>17</v>
      </c>
      <c r="I65" s="13" t="s">
        <v>64</v>
      </c>
      <c r="J65" s="14">
        <v>445</v>
      </c>
      <c r="K65" s="15"/>
      <c r="L65" s="16"/>
      <c r="M65" s="45"/>
      <c r="N65" s="16"/>
      <c r="O65" s="16"/>
      <c r="P65" s="16"/>
      <c r="Q65" s="16"/>
      <c r="R65" s="16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s="27" customFormat="1" ht="19.5" customHeight="1">
      <c r="A66" s="15"/>
      <c r="B66" s="17"/>
      <c r="C66" s="17"/>
      <c r="D66" s="13" t="s">
        <v>27</v>
      </c>
      <c r="E66" s="13" t="s">
        <v>71</v>
      </c>
      <c r="F66" s="15">
        <v>1</v>
      </c>
      <c r="G66" s="13"/>
      <c r="H66" s="15" t="s">
        <v>17</v>
      </c>
      <c r="I66" s="13" t="s">
        <v>72</v>
      </c>
      <c r="J66" s="14">
        <v>200</v>
      </c>
      <c r="K66" s="15"/>
      <c r="L66" s="16"/>
      <c r="M66" s="45"/>
      <c r="N66" s="16"/>
      <c r="O66" s="16"/>
      <c r="P66" s="16"/>
      <c r="Q66" s="16"/>
      <c r="R66" s="16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19" s="19" customFormat="1" ht="18.75" customHeight="1">
      <c r="A67" s="15"/>
      <c r="B67" s="17"/>
      <c r="C67" s="17"/>
      <c r="D67" s="13" t="s">
        <v>27</v>
      </c>
      <c r="E67" s="13" t="s">
        <v>73</v>
      </c>
      <c r="F67" s="15">
        <v>1</v>
      </c>
      <c r="G67" s="13"/>
      <c r="H67" s="15" t="s">
        <v>17</v>
      </c>
      <c r="I67" s="13" t="s">
        <v>74</v>
      </c>
      <c r="J67" s="14">
        <v>250</v>
      </c>
      <c r="K67" s="15"/>
      <c r="L67" s="16"/>
      <c r="M67" s="45"/>
      <c r="N67" s="16"/>
      <c r="O67" s="16"/>
      <c r="P67" s="16"/>
      <c r="Q67" s="16"/>
      <c r="R67" s="16"/>
      <c r="S67" s="16"/>
    </row>
    <row r="68" spans="1:19" s="25" customFormat="1" ht="19.5" customHeight="1">
      <c r="A68" s="15"/>
      <c r="B68" s="17"/>
      <c r="C68" s="17"/>
      <c r="D68" s="13" t="s">
        <v>65</v>
      </c>
      <c r="E68" s="13" t="s">
        <v>66</v>
      </c>
      <c r="F68" s="15">
        <v>1</v>
      </c>
      <c r="G68" s="13"/>
      <c r="H68" s="15" t="s">
        <v>17</v>
      </c>
      <c r="I68" s="13" t="s">
        <v>67</v>
      </c>
      <c r="J68" s="14">
        <v>42</v>
      </c>
      <c r="K68" s="15"/>
      <c r="L68" s="16"/>
      <c r="M68" s="45"/>
      <c r="N68" s="16"/>
      <c r="O68" s="16"/>
      <c r="P68" s="16"/>
      <c r="Q68" s="16"/>
      <c r="R68" s="16"/>
      <c r="S68" s="24"/>
    </row>
    <row r="69" spans="1:19" s="25" customFormat="1" ht="19.5" customHeight="1">
      <c r="A69" s="11"/>
      <c r="B69" s="43"/>
      <c r="C69" s="43"/>
      <c r="D69" s="13" t="s">
        <v>69</v>
      </c>
      <c r="E69" s="13" t="s">
        <v>75</v>
      </c>
      <c r="F69" s="15">
        <v>2</v>
      </c>
      <c r="G69" s="13"/>
      <c r="H69" s="13" t="s">
        <v>17</v>
      </c>
      <c r="I69" s="13" t="s">
        <v>64</v>
      </c>
      <c r="J69" s="22">
        <v>990</v>
      </c>
      <c r="K69" s="11"/>
      <c r="L69" s="16"/>
      <c r="M69" s="45"/>
      <c r="N69" s="16"/>
      <c r="O69" s="16"/>
      <c r="P69" s="16"/>
      <c r="Q69" s="16"/>
      <c r="R69" s="16"/>
      <c r="S69" s="24"/>
    </row>
    <row r="70" spans="1:19" s="25" customFormat="1" ht="19.5" customHeight="1">
      <c r="A70" s="15"/>
      <c r="B70" s="17"/>
      <c r="C70" s="17"/>
      <c r="D70" s="13" t="s">
        <v>29</v>
      </c>
      <c r="E70" s="13" t="s">
        <v>30</v>
      </c>
      <c r="F70" s="15">
        <v>1</v>
      </c>
      <c r="G70" s="13"/>
      <c r="H70" s="15" t="s">
        <v>17</v>
      </c>
      <c r="I70" s="13" t="s">
        <v>76</v>
      </c>
      <c r="J70" s="14">
        <v>500</v>
      </c>
      <c r="K70" s="15"/>
      <c r="L70" s="16"/>
      <c r="M70" s="45"/>
      <c r="N70" s="16"/>
      <c r="O70" s="16"/>
      <c r="P70" s="16"/>
      <c r="Q70" s="16"/>
      <c r="R70" s="16"/>
      <c r="S70" s="24"/>
    </row>
    <row r="71" spans="1:19" s="25" customFormat="1" ht="19.5" customHeight="1">
      <c r="A71" s="15"/>
      <c r="B71" s="17"/>
      <c r="C71" s="17"/>
      <c r="D71" s="13" t="s">
        <v>42</v>
      </c>
      <c r="E71" s="13" t="s">
        <v>77</v>
      </c>
      <c r="F71" s="15">
        <v>1</v>
      </c>
      <c r="G71" s="13"/>
      <c r="H71" s="15" t="s">
        <v>17</v>
      </c>
      <c r="I71" s="13" t="s">
        <v>64</v>
      </c>
      <c r="J71" s="14">
        <v>350</v>
      </c>
      <c r="K71" s="15"/>
      <c r="L71" s="16"/>
      <c r="M71" s="45"/>
      <c r="N71" s="16"/>
      <c r="O71" s="16"/>
      <c r="P71" s="16"/>
      <c r="Q71" s="16"/>
      <c r="R71" s="16"/>
      <c r="S71" s="24"/>
    </row>
    <row r="72" spans="1:19" s="25" customFormat="1" ht="19.5" customHeight="1">
      <c r="A72" s="15"/>
      <c r="B72" s="17"/>
      <c r="C72" s="17"/>
      <c r="D72" s="13" t="s">
        <v>42</v>
      </c>
      <c r="E72" s="13" t="s">
        <v>78</v>
      </c>
      <c r="F72" s="15">
        <v>1</v>
      </c>
      <c r="G72" s="13"/>
      <c r="H72" s="15" t="s">
        <v>17</v>
      </c>
      <c r="I72" s="13" t="s">
        <v>79</v>
      </c>
      <c r="J72" s="14">
        <v>420</v>
      </c>
      <c r="K72" s="15"/>
      <c r="L72" s="16"/>
      <c r="M72" s="45"/>
      <c r="N72" s="16"/>
      <c r="O72" s="16"/>
      <c r="P72" s="16"/>
      <c r="Q72" s="16"/>
      <c r="R72" s="16"/>
      <c r="S72" s="24"/>
    </row>
    <row r="73" spans="1:19" s="25" customFormat="1" ht="19.5" customHeight="1" hidden="1">
      <c r="A73" s="15"/>
      <c r="B73" s="17"/>
      <c r="C73" s="17"/>
      <c r="D73" s="13"/>
      <c r="E73" s="13"/>
      <c r="F73" s="15"/>
      <c r="G73" s="13"/>
      <c r="H73" s="15" t="s">
        <v>17</v>
      </c>
      <c r="I73" s="13"/>
      <c r="J73" s="26"/>
      <c r="K73" s="15"/>
      <c r="L73" s="16"/>
      <c r="M73" s="45"/>
      <c r="N73" s="16"/>
      <c r="O73" s="16"/>
      <c r="P73" s="16"/>
      <c r="Q73" s="16"/>
      <c r="R73" s="16"/>
      <c r="S73" s="24"/>
    </row>
    <row r="74" spans="1:19" s="25" customFormat="1" ht="19.5" customHeight="1" hidden="1">
      <c r="A74" s="15"/>
      <c r="B74" s="17"/>
      <c r="C74" s="17"/>
      <c r="D74" s="13"/>
      <c r="E74" s="13"/>
      <c r="F74" s="15"/>
      <c r="G74" s="13"/>
      <c r="H74" s="15" t="s">
        <v>17</v>
      </c>
      <c r="I74" s="13"/>
      <c r="J74" s="26"/>
      <c r="K74" s="15"/>
      <c r="L74" s="16"/>
      <c r="M74" s="45"/>
      <c r="N74" s="16"/>
      <c r="O74" s="16"/>
      <c r="P74" s="16"/>
      <c r="Q74" s="16"/>
      <c r="R74" s="16"/>
      <c r="S74" s="24"/>
    </row>
    <row r="75" spans="1:19" s="25" customFormat="1" ht="19.5" customHeight="1" hidden="1">
      <c r="A75" s="15"/>
      <c r="B75" s="17"/>
      <c r="C75" s="17"/>
      <c r="D75" s="13"/>
      <c r="E75" s="13"/>
      <c r="F75" s="15"/>
      <c r="G75" s="13"/>
      <c r="H75" s="15" t="s">
        <v>17</v>
      </c>
      <c r="I75" s="13"/>
      <c r="J75" s="26"/>
      <c r="K75" s="15"/>
      <c r="L75" s="16"/>
      <c r="M75" s="45"/>
      <c r="N75" s="16"/>
      <c r="O75" s="16"/>
      <c r="P75" s="16"/>
      <c r="Q75" s="16"/>
      <c r="R75" s="16"/>
      <c r="S75" s="24"/>
    </row>
    <row r="76" spans="1:19" s="25" customFormat="1" ht="19.5" customHeight="1" hidden="1">
      <c r="A76" s="15"/>
      <c r="B76" s="17"/>
      <c r="C76" s="17"/>
      <c r="D76" s="13"/>
      <c r="E76" s="13"/>
      <c r="F76" s="15"/>
      <c r="G76" s="13"/>
      <c r="H76" s="15" t="s">
        <v>17</v>
      </c>
      <c r="I76" s="13"/>
      <c r="J76" s="26"/>
      <c r="K76" s="15"/>
      <c r="L76" s="16"/>
      <c r="M76" s="45"/>
      <c r="N76" s="16"/>
      <c r="O76" s="16"/>
      <c r="P76" s="16"/>
      <c r="Q76" s="16"/>
      <c r="R76" s="16"/>
      <c r="S76" s="24"/>
    </row>
    <row r="77" spans="1:19" s="25" customFormat="1" ht="19.5" customHeight="1" hidden="1">
      <c r="A77" s="15"/>
      <c r="B77" s="17"/>
      <c r="C77" s="17"/>
      <c r="D77" s="13"/>
      <c r="E77" s="13"/>
      <c r="F77" s="15"/>
      <c r="G77" s="13"/>
      <c r="H77" s="15" t="s">
        <v>17</v>
      </c>
      <c r="I77" s="13"/>
      <c r="J77" s="26"/>
      <c r="K77" s="15"/>
      <c r="L77" s="16"/>
      <c r="M77" s="45"/>
      <c r="N77" s="16"/>
      <c r="O77" s="16"/>
      <c r="P77" s="16"/>
      <c r="Q77" s="16"/>
      <c r="R77" s="16"/>
      <c r="S77" s="24"/>
    </row>
    <row r="78" spans="1:19" s="25" customFormat="1" ht="19.5" customHeight="1" hidden="1">
      <c r="A78" s="15"/>
      <c r="B78" s="17"/>
      <c r="C78" s="17"/>
      <c r="D78" s="13"/>
      <c r="E78" s="13"/>
      <c r="F78" s="15"/>
      <c r="G78" s="13"/>
      <c r="H78" s="15" t="s">
        <v>17</v>
      </c>
      <c r="I78" s="13"/>
      <c r="J78" s="26"/>
      <c r="K78" s="15"/>
      <c r="L78" s="16"/>
      <c r="M78" s="45"/>
      <c r="N78" s="16"/>
      <c r="O78" s="16"/>
      <c r="P78" s="16"/>
      <c r="Q78" s="16"/>
      <c r="R78" s="16"/>
      <c r="S78" s="24"/>
    </row>
    <row r="79" spans="1:19" s="25" customFormat="1" ht="19.5" customHeight="1" hidden="1">
      <c r="A79" s="15"/>
      <c r="B79" s="17"/>
      <c r="C79" s="17"/>
      <c r="D79" s="13"/>
      <c r="E79" s="13"/>
      <c r="F79" s="15"/>
      <c r="G79" s="13"/>
      <c r="H79" s="15" t="s">
        <v>17</v>
      </c>
      <c r="I79" s="13"/>
      <c r="J79" s="26"/>
      <c r="K79" s="15"/>
      <c r="L79" s="16"/>
      <c r="M79" s="45"/>
      <c r="N79" s="16"/>
      <c r="O79" s="16"/>
      <c r="P79" s="16"/>
      <c r="Q79" s="16"/>
      <c r="R79" s="16"/>
      <c r="S79" s="24"/>
    </row>
    <row r="80" spans="1:19" s="25" customFormat="1" ht="19.5" customHeight="1" hidden="1">
      <c r="A80" s="15"/>
      <c r="B80" s="17"/>
      <c r="C80" s="17"/>
      <c r="D80" s="13"/>
      <c r="E80" s="13"/>
      <c r="F80" s="15"/>
      <c r="G80" s="13"/>
      <c r="H80" s="15" t="s">
        <v>17</v>
      </c>
      <c r="I80" s="13"/>
      <c r="J80" s="26"/>
      <c r="K80" s="15"/>
      <c r="L80" s="16"/>
      <c r="M80" s="45"/>
      <c r="N80" s="16"/>
      <c r="O80" s="16"/>
      <c r="P80" s="16"/>
      <c r="Q80" s="16"/>
      <c r="R80" s="16"/>
      <c r="S80" s="24"/>
    </row>
    <row r="81" spans="1:31" s="27" customFormat="1" ht="19.5" customHeight="1" hidden="1">
      <c r="A81" s="15"/>
      <c r="B81" s="17"/>
      <c r="C81" s="17"/>
      <c r="D81" s="13"/>
      <c r="E81" s="13"/>
      <c r="F81" s="15"/>
      <c r="G81" s="13"/>
      <c r="H81" s="15" t="s">
        <v>17</v>
      </c>
      <c r="I81" s="13"/>
      <c r="J81" s="14"/>
      <c r="K81" s="15"/>
      <c r="L81" s="16"/>
      <c r="M81" s="45"/>
      <c r="N81" s="16"/>
      <c r="O81" s="16"/>
      <c r="P81" s="16"/>
      <c r="Q81" s="16"/>
      <c r="R81" s="16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7" customFormat="1" ht="19.5" customHeight="1" hidden="1">
      <c r="A82" s="15"/>
      <c r="B82" s="17"/>
      <c r="C82" s="17"/>
      <c r="D82" s="13"/>
      <c r="E82" s="13"/>
      <c r="F82" s="15"/>
      <c r="G82" s="13"/>
      <c r="H82" s="15" t="s">
        <v>17</v>
      </c>
      <c r="I82" s="13"/>
      <c r="J82" s="14"/>
      <c r="K82" s="15"/>
      <c r="L82" s="16"/>
      <c r="M82" s="45"/>
      <c r="N82" s="16"/>
      <c r="O82" s="16"/>
      <c r="P82" s="16"/>
      <c r="Q82" s="16"/>
      <c r="R82" s="16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7" customFormat="1" ht="19.5" customHeight="1" hidden="1">
      <c r="A83" s="15"/>
      <c r="B83" s="17"/>
      <c r="C83" s="17"/>
      <c r="D83" s="13"/>
      <c r="E83" s="13"/>
      <c r="F83" s="15"/>
      <c r="G83" s="13"/>
      <c r="H83" s="15" t="s">
        <v>17</v>
      </c>
      <c r="I83" s="13"/>
      <c r="J83" s="14"/>
      <c r="K83" s="15"/>
      <c r="L83" s="16"/>
      <c r="M83" s="45"/>
      <c r="N83" s="16"/>
      <c r="O83" s="16"/>
      <c r="P83" s="16"/>
      <c r="Q83" s="16"/>
      <c r="R83" s="16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19" s="25" customFormat="1" ht="19.5" customHeight="1" thickBot="1">
      <c r="A84" s="15"/>
      <c r="B84" s="17"/>
      <c r="C84" s="17"/>
      <c r="D84" s="13"/>
      <c r="E84" s="13"/>
      <c r="F84" s="15"/>
      <c r="G84" s="13"/>
      <c r="H84" s="15"/>
      <c r="I84" s="13"/>
      <c r="J84" s="21">
        <f>SUM(J61:J83)</f>
        <v>5524</v>
      </c>
      <c r="K84" s="15"/>
      <c r="L84" s="16"/>
      <c r="M84" s="45"/>
      <c r="N84" s="16"/>
      <c r="O84" s="16"/>
      <c r="P84" s="16"/>
      <c r="Q84" s="16"/>
      <c r="R84" s="16"/>
      <c r="S84" s="24"/>
    </row>
    <row r="85" spans="1:19" s="25" customFormat="1" ht="19.5" customHeight="1" thickTop="1">
      <c r="A85" s="15"/>
      <c r="B85" s="17"/>
      <c r="C85" s="17"/>
      <c r="D85" s="13"/>
      <c r="E85" s="13"/>
      <c r="F85" s="15"/>
      <c r="G85" s="13"/>
      <c r="H85" s="15"/>
      <c r="I85" s="13"/>
      <c r="J85" s="22"/>
      <c r="K85" s="15"/>
      <c r="L85" s="16"/>
      <c r="N85" s="16"/>
      <c r="O85" s="16"/>
      <c r="P85" s="16"/>
      <c r="Q85" s="16"/>
      <c r="R85" s="16"/>
      <c r="S85" s="24"/>
    </row>
    <row r="86" spans="1:31" s="27" customFormat="1" ht="19.5" customHeight="1">
      <c r="A86" s="15">
        <v>4</v>
      </c>
      <c r="B86" s="13"/>
      <c r="C86" s="13" t="s">
        <v>20</v>
      </c>
      <c r="D86" s="13" t="s">
        <v>27</v>
      </c>
      <c r="E86" s="13" t="s">
        <v>28</v>
      </c>
      <c r="F86" s="15">
        <v>1</v>
      </c>
      <c r="G86" s="13"/>
      <c r="H86" s="15" t="s">
        <v>17</v>
      </c>
      <c r="I86" s="13" t="s">
        <v>32</v>
      </c>
      <c r="J86" s="14">
        <v>100</v>
      </c>
      <c r="K86" s="15"/>
      <c r="L86" s="16"/>
      <c r="M86" s="51">
        <v>2912.49</v>
      </c>
      <c r="N86" s="16"/>
      <c r="O86" s="16"/>
      <c r="P86" s="16"/>
      <c r="Q86" s="16"/>
      <c r="R86" s="16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7" customFormat="1" ht="19.5" customHeight="1">
      <c r="A87" s="15"/>
      <c r="B87" s="17"/>
      <c r="C87" s="17"/>
      <c r="D87" s="13" t="s">
        <v>29</v>
      </c>
      <c r="E87" s="13" t="s">
        <v>30</v>
      </c>
      <c r="F87" s="15">
        <v>1</v>
      </c>
      <c r="G87" s="13"/>
      <c r="H87" s="15" t="s">
        <v>17</v>
      </c>
      <c r="I87" s="13" t="s">
        <v>31</v>
      </c>
      <c r="J87" s="14">
        <v>1140</v>
      </c>
      <c r="K87" s="15"/>
      <c r="L87" s="16"/>
      <c r="M87" s="45"/>
      <c r="N87" s="16"/>
      <c r="O87" s="16"/>
      <c r="P87" s="16"/>
      <c r="Q87" s="16"/>
      <c r="R87" s="16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7" customFormat="1" ht="19.5" customHeight="1">
      <c r="A88" s="15"/>
      <c r="B88" s="17"/>
      <c r="C88" s="17"/>
      <c r="D88" s="13" t="s">
        <v>33</v>
      </c>
      <c r="E88" s="12" t="s">
        <v>34</v>
      </c>
      <c r="F88" s="15">
        <v>1</v>
      </c>
      <c r="G88" s="13"/>
      <c r="H88" s="15" t="s">
        <v>17</v>
      </c>
      <c r="I88" s="13" t="s">
        <v>35</v>
      </c>
      <c r="J88" s="14">
        <v>5000</v>
      </c>
      <c r="K88" s="15"/>
      <c r="L88" s="16"/>
      <c r="M88" s="45"/>
      <c r="N88" s="16"/>
      <c r="O88" s="16"/>
      <c r="P88" s="16"/>
      <c r="Q88" s="16"/>
      <c r="R88" s="16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7" customFormat="1" ht="19.5" customHeight="1">
      <c r="A89" s="15"/>
      <c r="B89" s="17"/>
      <c r="C89" s="17"/>
      <c r="D89" s="13" t="s">
        <v>69</v>
      </c>
      <c r="E89" s="13" t="s">
        <v>80</v>
      </c>
      <c r="F89" s="15">
        <v>1</v>
      </c>
      <c r="G89" s="13"/>
      <c r="H89" s="15" t="s">
        <v>17</v>
      </c>
      <c r="I89" s="13" t="s">
        <v>72</v>
      </c>
      <c r="J89" s="14">
        <v>200</v>
      </c>
      <c r="K89" s="15"/>
      <c r="L89" s="16"/>
      <c r="M89" s="44"/>
      <c r="N89" s="16"/>
      <c r="O89" s="16"/>
      <c r="P89" s="16"/>
      <c r="Q89" s="16"/>
      <c r="R89" s="16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7" customFormat="1" ht="19.5" customHeight="1">
      <c r="A90" s="15"/>
      <c r="B90" s="17"/>
      <c r="C90" s="17"/>
      <c r="D90" s="13" t="s">
        <v>42</v>
      </c>
      <c r="E90" s="13" t="s">
        <v>81</v>
      </c>
      <c r="F90" s="15">
        <v>2</v>
      </c>
      <c r="G90" s="13"/>
      <c r="H90" s="15" t="s">
        <v>17</v>
      </c>
      <c r="I90" s="13" t="s">
        <v>64</v>
      </c>
      <c r="J90" s="14">
        <v>440</v>
      </c>
      <c r="K90" s="15"/>
      <c r="L90" s="16"/>
      <c r="M90" s="45"/>
      <c r="N90" s="16"/>
      <c r="O90" s="16"/>
      <c r="P90" s="16"/>
      <c r="Q90" s="16"/>
      <c r="R90" s="16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7" customFormat="1" ht="19.5" customHeight="1">
      <c r="A91" s="15"/>
      <c r="B91" s="17"/>
      <c r="C91" s="17"/>
      <c r="D91" s="13" t="s">
        <v>33</v>
      </c>
      <c r="E91" s="12" t="s">
        <v>34</v>
      </c>
      <c r="F91" s="15">
        <v>1</v>
      </c>
      <c r="G91" s="13"/>
      <c r="H91" s="15" t="s">
        <v>17</v>
      </c>
      <c r="I91" s="13" t="s">
        <v>64</v>
      </c>
      <c r="J91" s="14">
        <v>5000</v>
      </c>
      <c r="K91" s="15"/>
      <c r="L91" s="16"/>
      <c r="M91" s="44"/>
      <c r="O91" s="16"/>
      <c r="P91" s="16"/>
      <c r="Q91" s="16"/>
      <c r="R91" s="16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7" customFormat="1" ht="19.5" customHeight="1" hidden="1">
      <c r="A92" s="15"/>
      <c r="B92" s="17"/>
      <c r="C92" s="17"/>
      <c r="D92" s="13"/>
      <c r="E92" s="13" t="s">
        <v>36</v>
      </c>
      <c r="F92" s="15"/>
      <c r="G92" s="13"/>
      <c r="H92" s="15" t="s">
        <v>17</v>
      </c>
      <c r="I92" s="13"/>
      <c r="J92" s="14"/>
      <c r="K92" s="15"/>
      <c r="L92" s="16"/>
      <c r="M92" s="45"/>
      <c r="N92" s="16"/>
      <c r="O92" s="16"/>
      <c r="P92" s="16"/>
      <c r="Q92" s="16"/>
      <c r="R92" s="16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7" customFormat="1" ht="19.5" customHeight="1" hidden="1">
      <c r="A93" s="15"/>
      <c r="B93" s="17"/>
      <c r="C93" s="17"/>
      <c r="D93" s="13"/>
      <c r="E93" s="13"/>
      <c r="F93" s="15"/>
      <c r="G93" s="13"/>
      <c r="H93" s="15" t="s">
        <v>17</v>
      </c>
      <c r="I93" s="13"/>
      <c r="J93" s="14"/>
      <c r="K93" s="15"/>
      <c r="L93" s="16"/>
      <c r="M93" s="45"/>
      <c r="N93" s="16"/>
      <c r="O93" s="16"/>
      <c r="P93" s="16"/>
      <c r="Q93" s="16"/>
      <c r="R93" s="16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7" customFormat="1" ht="19.5" customHeight="1" hidden="1">
      <c r="A94" s="15"/>
      <c r="B94" s="17"/>
      <c r="C94" s="17"/>
      <c r="D94" s="13"/>
      <c r="E94" s="13"/>
      <c r="F94" s="15"/>
      <c r="G94" s="13"/>
      <c r="H94" s="15" t="s">
        <v>17</v>
      </c>
      <c r="I94" s="13"/>
      <c r="J94" s="14"/>
      <c r="K94" s="15"/>
      <c r="L94" s="16"/>
      <c r="M94" s="45"/>
      <c r="N94" s="16"/>
      <c r="O94" s="16"/>
      <c r="P94" s="16"/>
      <c r="Q94" s="16"/>
      <c r="R94" s="16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7" customFormat="1" ht="19.5" customHeight="1" hidden="1">
      <c r="A95" s="15"/>
      <c r="B95" s="17"/>
      <c r="C95" s="17"/>
      <c r="D95" s="13"/>
      <c r="E95" s="13"/>
      <c r="F95" s="15"/>
      <c r="G95" s="13"/>
      <c r="H95" s="15" t="s">
        <v>17</v>
      </c>
      <c r="I95" s="13"/>
      <c r="J95" s="14"/>
      <c r="K95" s="15"/>
      <c r="L95" s="16"/>
      <c r="M95" s="45"/>
      <c r="N95" s="16"/>
      <c r="O95" s="16"/>
      <c r="P95" s="16"/>
      <c r="Q95" s="16"/>
      <c r="R95" s="16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7" customFormat="1" ht="19.5" customHeight="1" hidden="1">
      <c r="A96" s="15"/>
      <c r="B96" s="17"/>
      <c r="C96" s="17"/>
      <c r="D96" s="13"/>
      <c r="E96" s="13"/>
      <c r="F96" s="15"/>
      <c r="G96" s="13"/>
      <c r="H96" s="15" t="s">
        <v>17</v>
      </c>
      <c r="I96" s="13"/>
      <c r="J96" s="14"/>
      <c r="K96" s="15"/>
      <c r="L96" s="16"/>
      <c r="M96" s="45"/>
      <c r="N96" s="16"/>
      <c r="O96" s="16"/>
      <c r="P96" s="16"/>
      <c r="Q96" s="16"/>
      <c r="R96" s="16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27" customFormat="1" ht="19.5" customHeight="1" hidden="1">
      <c r="A97" s="15"/>
      <c r="B97" s="17"/>
      <c r="C97" s="17"/>
      <c r="D97" s="13"/>
      <c r="E97" s="13"/>
      <c r="F97" s="15"/>
      <c r="G97" s="13"/>
      <c r="H97" s="15" t="s">
        <v>17</v>
      </c>
      <c r="I97" s="13"/>
      <c r="J97" s="14"/>
      <c r="K97" s="15"/>
      <c r="L97" s="16"/>
      <c r="M97" s="48"/>
      <c r="N97" s="16"/>
      <c r="O97" s="16"/>
      <c r="P97" s="16"/>
      <c r="Q97" s="16"/>
      <c r="R97" s="16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27" customFormat="1" ht="19.5" customHeight="1" hidden="1">
      <c r="A98" s="15"/>
      <c r="B98" s="17"/>
      <c r="C98" s="17"/>
      <c r="D98" s="13"/>
      <c r="E98" s="13"/>
      <c r="F98" s="15"/>
      <c r="G98" s="13"/>
      <c r="H98" s="15" t="s">
        <v>17</v>
      </c>
      <c r="I98" s="13"/>
      <c r="J98" s="14"/>
      <c r="K98" s="15"/>
      <c r="L98" s="16"/>
      <c r="M98" s="45"/>
      <c r="N98" s="16"/>
      <c r="O98" s="16"/>
      <c r="P98" s="16"/>
      <c r="Q98" s="16"/>
      <c r="R98" s="16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27" customFormat="1" ht="19.5" customHeight="1" hidden="1">
      <c r="A99" s="15"/>
      <c r="B99" s="17"/>
      <c r="C99" s="17"/>
      <c r="D99" s="13"/>
      <c r="E99" s="13"/>
      <c r="F99" s="15"/>
      <c r="G99" s="13"/>
      <c r="H99" s="15" t="s">
        <v>17</v>
      </c>
      <c r="I99" s="13"/>
      <c r="J99" s="14"/>
      <c r="K99" s="15"/>
      <c r="L99" s="16"/>
      <c r="M99" s="45"/>
      <c r="N99" s="16"/>
      <c r="O99" s="16"/>
      <c r="P99" s="16"/>
      <c r="Q99" s="16"/>
      <c r="R99" s="16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27" customFormat="1" ht="19.5" customHeight="1" hidden="1">
      <c r="A100" s="15"/>
      <c r="B100" s="17"/>
      <c r="C100" s="17"/>
      <c r="D100" s="13"/>
      <c r="E100" s="13"/>
      <c r="F100" s="15"/>
      <c r="G100" s="13"/>
      <c r="H100" s="15" t="s">
        <v>17</v>
      </c>
      <c r="I100" s="13"/>
      <c r="J100" s="14"/>
      <c r="K100" s="15"/>
      <c r="L100" s="16"/>
      <c r="M100" s="45"/>
      <c r="N100" s="16"/>
      <c r="O100" s="16"/>
      <c r="P100" s="16"/>
      <c r="Q100" s="16"/>
      <c r="R100" s="16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27" customFormat="1" ht="19.5" customHeight="1" hidden="1">
      <c r="A101" s="15"/>
      <c r="B101" s="17"/>
      <c r="C101" s="17"/>
      <c r="D101" s="13"/>
      <c r="E101" s="13"/>
      <c r="F101" s="15"/>
      <c r="G101" s="13"/>
      <c r="H101" s="15" t="s">
        <v>17</v>
      </c>
      <c r="I101" s="13"/>
      <c r="J101" s="14"/>
      <c r="K101" s="15"/>
      <c r="L101" s="16"/>
      <c r="M101" s="45"/>
      <c r="N101" s="16"/>
      <c r="O101" s="16"/>
      <c r="P101" s="16"/>
      <c r="Q101" s="16"/>
      <c r="R101" s="16"/>
      <c r="S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27" customFormat="1" ht="19.5" customHeight="1" hidden="1">
      <c r="A102" s="15"/>
      <c r="B102" s="17"/>
      <c r="C102" s="17"/>
      <c r="D102" s="13"/>
      <c r="E102" s="13"/>
      <c r="F102" s="15"/>
      <c r="G102" s="13"/>
      <c r="H102" s="15" t="s">
        <v>17</v>
      </c>
      <c r="I102" s="13"/>
      <c r="J102" s="14"/>
      <c r="K102" s="15"/>
      <c r="L102" s="16"/>
      <c r="M102" s="45"/>
      <c r="N102" s="16"/>
      <c r="O102" s="16"/>
      <c r="P102" s="16"/>
      <c r="Q102" s="16"/>
      <c r="R102" s="16"/>
      <c r="S102" s="2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7" customFormat="1" ht="19.5" customHeight="1" hidden="1">
      <c r="A103" s="15"/>
      <c r="B103" s="17"/>
      <c r="C103" s="17"/>
      <c r="D103" s="13"/>
      <c r="E103" s="13"/>
      <c r="F103" s="15"/>
      <c r="G103" s="13"/>
      <c r="H103" s="15" t="s">
        <v>17</v>
      </c>
      <c r="I103" s="13"/>
      <c r="J103" s="14"/>
      <c r="K103" s="15"/>
      <c r="L103" s="16"/>
      <c r="M103" s="45"/>
      <c r="N103" s="16"/>
      <c r="O103" s="16"/>
      <c r="P103" s="16"/>
      <c r="Q103" s="16"/>
      <c r="R103" s="16"/>
      <c r="S103" s="24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7" customFormat="1" ht="19.5" customHeight="1">
      <c r="A104" s="28"/>
      <c r="B104" s="29"/>
      <c r="C104" s="29"/>
      <c r="D104" s="30"/>
      <c r="E104" s="30"/>
      <c r="F104" s="28"/>
      <c r="G104" s="30"/>
      <c r="H104" s="28"/>
      <c r="I104" s="30"/>
      <c r="J104" s="31">
        <f>SUM(J86:J103)</f>
        <v>11880</v>
      </c>
      <c r="K104" s="28"/>
      <c r="L104" s="16"/>
      <c r="M104" s="45"/>
      <c r="N104" s="16"/>
      <c r="O104" s="16"/>
      <c r="P104" s="16"/>
      <c r="Q104" s="16"/>
      <c r="R104" s="16"/>
      <c r="S104" s="24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7" customFormat="1" ht="19.5" customHeight="1">
      <c r="A105" s="28"/>
      <c r="B105" s="29"/>
      <c r="C105" s="29"/>
      <c r="D105" s="30"/>
      <c r="E105" s="30"/>
      <c r="F105" s="28"/>
      <c r="G105" s="30"/>
      <c r="H105" s="30"/>
      <c r="I105" s="30"/>
      <c r="J105" s="31">
        <f>+J35+J59+J84+J104</f>
        <v>67756</v>
      </c>
      <c r="K105" s="28"/>
      <c r="L105" s="16"/>
      <c r="M105" s="45"/>
      <c r="N105" s="16"/>
      <c r="O105" s="16"/>
      <c r="P105" s="16"/>
      <c r="Q105" s="16"/>
      <c r="R105" s="16"/>
      <c r="S105" s="2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11" ht="21" customHeight="1">
      <c r="A106" s="1"/>
      <c r="B106" s="1"/>
      <c r="C106" s="1"/>
      <c r="D106" s="1"/>
      <c r="E106" s="1"/>
      <c r="F106" s="1"/>
      <c r="G106" s="1"/>
      <c r="J106" s="208" t="s">
        <v>21</v>
      </c>
      <c r="K106" s="208"/>
    </row>
    <row r="107" spans="1:11" ht="24">
      <c r="A107" s="172" t="s">
        <v>26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24">
      <c r="A108" s="172" t="s">
        <v>1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24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</row>
    <row r="110" spans="1:11" ht="21" customHeight="1">
      <c r="A110" s="3"/>
      <c r="B110" s="4"/>
      <c r="C110" s="4"/>
      <c r="D110" s="3"/>
      <c r="E110" s="3"/>
      <c r="F110" s="3" t="s">
        <v>2</v>
      </c>
      <c r="G110" s="3" t="s">
        <v>3</v>
      </c>
      <c r="H110" s="3" t="s">
        <v>4</v>
      </c>
      <c r="I110" s="3"/>
      <c r="J110" s="5"/>
      <c r="K110" s="3" t="s">
        <v>5</v>
      </c>
    </row>
    <row r="111" spans="1:11" ht="21" customHeight="1">
      <c r="A111" s="6" t="s">
        <v>6</v>
      </c>
      <c r="B111" s="6" t="s">
        <v>7</v>
      </c>
      <c r="C111" s="6" t="s">
        <v>7</v>
      </c>
      <c r="D111" s="6" t="s">
        <v>8</v>
      </c>
      <c r="E111" s="6"/>
      <c r="F111" s="6" t="s">
        <v>8</v>
      </c>
      <c r="G111" s="6" t="s">
        <v>9</v>
      </c>
      <c r="H111" s="6" t="s">
        <v>10</v>
      </c>
      <c r="I111" s="6" t="s">
        <v>11</v>
      </c>
      <c r="J111" s="7" t="s">
        <v>12</v>
      </c>
      <c r="K111" s="6" t="s">
        <v>13</v>
      </c>
    </row>
    <row r="112" spans="1:11" ht="21" customHeight="1">
      <c r="A112" s="8"/>
      <c r="B112" s="8"/>
      <c r="C112" s="8"/>
      <c r="D112" s="8"/>
      <c r="E112" s="8"/>
      <c r="F112" s="9"/>
      <c r="G112" s="9" t="s">
        <v>14</v>
      </c>
      <c r="H112" s="8"/>
      <c r="I112" s="8"/>
      <c r="J112" s="10"/>
      <c r="K112" s="8"/>
    </row>
    <row r="113" spans="1:31" s="27" customFormat="1" ht="19.5" customHeight="1">
      <c r="A113" s="205" t="s">
        <v>22</v>
      </c>
      <c r="B113" s="206"/>
      <c r="C113" s="206"/>
      <c r="D113" s="206"/>
      <c r="E113" s="206"/>
      <c r="F113" s="206"/>
      <c r="G113" s="206"/>
      <c r="H113" s="206"/>
      <c r="I113" s="207"/>
      <c r="J113" s="22">
        <f>+J105</f>
        <v>67756</v>
      </c>
      <c r="K113" s="15"/>
      <c r="L113" s="16"/>
      <c r="M113" s="45"/>
      <c r="N113" s="16"/>
      <c r="O113" s="16"/>
      <c r="P113" s="16"/>
      <c r="Q113" s="16"/>
      <c r="R113" s="16"/>
      <c r="S113" s="2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7" customFormat="1" ht="19.5" customHeight="1">
      <c r="A114" s="15"/>
      <c r="B114" s="17"/>
      <c r="C114" s="17"/>
      <c r="D114" s="13"/>
      <c r="E114" s="13"/>
      <c r="F114" s="15"/>
      <c r="G114" s="13"/>
      <c r="H114" s="15"/>
      <c r="I114" s="13"/>
      <c r="J114" s="22"/>
      <c r="K114" s="15"/>
      <c r="L114" s="16"/>
      <c r="M114" s="45"/>
      <c r="N114" s="16"/>
      <c r="O114" s="16"/>
      <c r="P114" s="16"/>
      <c r="Q114" s="16"/>
      <c r="R114" s="16"/>
      <c r="S114" s="24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7" customFormat="1" ht="19.5" customHeight="1">
      <c r="A115" s="15">
        <v>5</v>
      </c>
      <c r="B115" s="13" t="s">
        <v>15</v>
      </c>
      <c r="C115" s="13" t="s">
        <v>23</v>
      </c>
      <c r="D115" s="13" t="s">
        <v>27</v>
      </c>
      <c r="E115" s="13" t="s">
        <v>82</v>
      </c>
      <c r="F115" s="15">
        <v>2</v>
      </c>
      <c r="G115" s="13"/>
      <c r="H115" s="15" t="s">
        <v>17</v>
      </c>
      <c r="I115" s="13" t="s">
        <v>83</v>
      </c>
      <c r="J115" s="14">
        <v>70</v>
      </c>
      <c r="K115" s="15"/>
      <c r="L115" s="16"/>
      <c r="M115" s="51"/>
      <c r="N115" s="16"/>
      <c r="O115" s="16"/>
      <c r="P115" s="16"/>
      <c r="Q115" s="16"/>
      <c r="R115" s="16"/>
      <c r="S115" s="24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7" customFormat="1" ht="19.5" customHeight="1">
      <c r="A116" s="15"/>
      <c r="B116" s="13"/>
      <c r="C116" s="13"/>
      <c r="D116" s="13" t="s">
        <v>27</v>
      </c>
      <c r="E116" s="13" t="s">
        <v>82</v>
      </c>
      <c r="F116" s="15">
        <v>1</v>
      </c>
      <c r="G116" s="13"/>
      <c r="H116" s="15" t="s">
        <v>17</v>
      </c>
      <c r="I116" s="13" t="s">
        <v>84</v>
      </c>
      <c r="J116" s="14">
        <v>909.5</v>
      </c>
      <c r="K116" s="15"/>
      <c r="L116" s="16"/>
      <c r="M116" s="45"/>
      <c r="N116" s="16"/>
      <c r="O116" s="16"/>
      <c r="P116" s="16"/>
      <c r="Q116" s="16"/>
      <c r="R116" s="16"/>
      <c r="S116" s="24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7" customFormat="1" ht="19.5" customHeight="1">
      <c r="A117" s="15"/>
      <c r="B117" s="13"/>
      <c r="C117" s="13"/>
      <c r="D117" s="13" t="s">
        <v>42</v>
      </c>
      <c r="E117" s="13" t="s">
        <v>85</v>
      </c>
      <c r="F117" s="15">
        <v>1</v>
      </c>
      <c r="G117" s="13"/>
      <c r="H117" s="15" t="s">
        <v>17</v>
      </c>
      <c r="I117" s="13" t="s">
        <v>86</v>
      </c>
      <c r="J117" s="14">
        <v>116</v>
      </c>
      <c r="K117" s="15"/>
      <c r="L117" s="16"/>
      <c r="M117" s="45"/>
      <c r="N117" s="16"/>
      <c r="O117" s="16"/>
      <c r="P117" s="16"/>
      <c r="Q117" s="16"/>
      <c r="R117" s="16"/>
      <c r="S117" s="2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7" customFormat="1" ht="19.5" customHeight="1">
      <c r="A118" s="15"/>
      <c r="B118" s="13"/>
      <c r="C118" s="13"/>
      <c r="D118" s="13" t="s">
        <v>42</v>
      </c>
      <c r="E118" s="13" t="s">
        <v>85</v>
      </c>
      <c r="F118" s="15">
        <v>1</v>
      </c>
      <c r="G118" s="13"/>
      <c r="H118" s="15" t="s">
        <v>17</v>
      </c>
      <c r="I118" s="13" t="s">
        <v>86</v>
      </c>
      <c r="J118" s="14">
        <v>116</v>
      </c>
      <c r="K118" s="15"/>
      <c r="L118" s="16"/>
      <c r="M118" s="45"/>
      <c r="N118" s="16"/>
      <c r="O118" s="16"/>
      <c r="P118" s="16"/>
      <c r="Q118" s="16"/>
      <c r="R118" s="16"/>
      <c r="S118" s="2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7" customFormat="1" ht="19.5" customHeight="1">
      <c r="A119" s="15"/>
      <c r="B119" s="13"/>
      <c r="C119" s="13"/>
      <c r="D119" s="13" t="s">
        <v>27</v>
      </c>
      <c r="E119" s="13" t="s">
        <v>101</v>
      </c>
      <c r="F119" s="15">
        <v>1</v>
      </c>
      <c r="G119" s="13"/>
      <c r="H119" s="15" t="s">
        <v>17</v>
      </c>
      <c r="I119" s="13" t="s">
        <v>83</v>
      </c>
      <c r="J119" s="14">
        <v>140</v>
      </c>
      <c r="K119" s="15"/>
      <c r="L119" s="16"/>
      <c r="M119" s="45"/>
      <c r="N119" s="16"/>
      <c r="O119" s="16"/>
      <c r="P119" s="16"/>
      <c r="Q119" s="16"/>
      <c r="R119" s="16"/>
      <c r="S119" s="24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7" customFormat="1" ht="19.5" customHeight="1">
      <c r="A120" s="15"/>
      <c r="B120" s="13"/>
      <c r="C120" s="13"/>
      <c r="D120" s="13" t="s">
        <v>27</v>
      </c>
      <c r="E120" s="13" t="s">
        <v>101</v>
      </c>
      <c r="F120" s="15">
        <v>1</v>
      </c>
      <c r="G120" s="13"/>
      <c r="H120" s="15" t="s">
        <v>17</v>
      </c>
      <c r="I120" s="13" t="s">
        <v>102</v>
      </c>
      <c r="J120" s="14">
        <v>180</v>
      </c>
      <c r="K120" s="15"/>
      <c r="L120" s="16"/>
      <c r="M120" s="45"/>
      <c r="N120" s="16"/>
      <c r="O120" s="16"/>
      <c r="P120" s="16"/>
      <c r="Q120" s="16"/>
      <c r="R120" s="16"/>
      <c r="S120" s="24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7" customFormat="1" ht="19.5" customHeight="1">
      <c r="A121" s="15"/>
      <c r="B121" s="13"/>
      <c r="C121" s="13"/>
      <c r="D121" s="13" t="s">
        <v>27</v>
      </c>
      <c r="E121" s="13" t="s">
        <v>101</v>
      </c>
      <c r="F121" s="15">
        <v>2</v>
      </c>
      <c r="G121" s="13"/>
      <c r="H121" s="15" t="s">
        <v>17</v>
      </c>
      <c r="I121" s="13" t="s">
        <v>103</v>
      </c>
      <c r="J121" s="14">
        <v>256.8</v>
      </c>
      <c r="K121" s="15"/>
      <c r="L121" s="16"/>
      <c r="M121" s="45"/>
      <c r="N121" s="16"/>
      <c r="O121" s="16"/>
      <c r="P121" s="16"/>
      <c r="Q121" s="16"/>
      <c r="R121" s="16"/>
      <c r="S121" s="2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7" customFormat="1" ht="19.5" customHeight="1">
      <c r="A122" s="15"/>
      <c r="B122" s="13"/>
      <c r="C122" s="13"/>
      <c r="D122" s="13" t="s">
        <v>69</v>
      </c>
      <c r="E122" s="13" t="s">
        <v>104</v>
      </c>
      <c r="F122" s="15">
        <v>1</v>
      </c>
      <c r="G122" s="13"/>
      <c r="H122" s="15" t="s">
        <v>17</v>
      </c>
      <c r="I122" s="13" t="s">
        <v>105</v>
      </c>
      <c r="J122" s="14">
        <v>500</v>
      </c>
      <c r="K122" s="15"/>
      <c r="L122" s="16"/>
      <c r="M122" s="45"/>
      <c r="N122" s="16"/>
      <c r="O122" s="16"/>
      <c r="P122" s="16"/>
      <c r="Q122" s="16"/>
      <c r="R122" s="16"/>
      <c r="S122" s="2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7" customFormat="1" ht="19.5" customHeight="1">
      <c r="A123" s="15"/>
      <c r="B123" s="13"/>
      <c r="C123" s="13"/>
      <c r="D123" s="13" t="s">
        <v>42</v>
      </c>
      <c r="E123" s="13" t="s">
        <v>106</v>
      </c>
      <c r="F123" s="15">
        <v>1</v>
      </c>
      <c r="G123" s="13"/>
      <c r="H123" s="15" t="s">
        <v>17</v>
      </c>
      <c r="I123" s="13" t="s">
        <v>83</v>
      </c>
      <c r="J123" s="14">
        <v>350</v>
      </c>
      <c r="K123" s="15"/>
      <c r="L123" s="16"/>
      <c r="M123" s="45"/>
      <c r="N123" s="16"/>
      <c r="O123" s="16"/>
      <c r="P123" s="16"/>
      <c r="Q123" s="16"/>
      <c r="R123" s="16"/>
      <c r="S123" s="24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7" customFormat="1" ht="19.5" customHeight="1">
      <c r="A124" s="15"/>
      <c r="B124" s="13"/>
      <c r="C124" s="13"/>
      <c r="D124" s="13" t="s">
        <v>42</v>
      </c>
      <c r="E124" s="13" t="s">
        <v>107</v>
      </c>
      <c r="F124" s="15">
        <v>1</v>
      </c>
      <c r="G124" s="13"/>
      <c r="H124" s="15" t="s">
        <v>17</v>
      </c>
      <c r="I124" s="13" t="s">
        <v>108</v>
      </c>
      <c r="J124" s="14">
        <v>150</v>
      </c>
      <c r="K124" s="15"/>
      <c r="L124" s="16"/>
      <c r="M124" s="45"/>
      <c r="N124" s="16"/>
      <c r="O124" s="16"/>
      <c r="P124" s="16"/>
      <c r="Q124" s="16"/>
      <c r="R124" s="16"/>
      <c r="S124" s="24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7" customFormat="1" ht="19.5" customHeight="1">
      <c r="A125" s="15"/>
      <c r="B125" s="13"/>
      <c r="C125" s="13"/>
      <c r="D125" s="13" t="s">
        <v>29</v>
      </c>
      <c r="E125" s="13" t="s">
        <v>30</v>
      </c>
      <c r="F125" s="15">
        <v>1</v>
      </c>
      <c r="G125" s="13"/>
      <c r="H125" s="15" t="s">
        <v>17</v>
      </c>
      <c r="I125" s="13" t="s">
        <v>109</v>
      </c>
      <c r="J125" s="14">
        <v>545</v>
      </c>
      <c r="K125" s="15"/>
      <c r="L125" s="16"/>
      <c r="M125" s="45"/>
      <c r="N125" s="16"/>
      <c r="O125" s="16"/>
      <c r="P125" s="16"/>
      <c r="Q125" s="16"/>
      <c r="R125" s="16"/>
      <c r="S125" s="2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7" customFormat="1" ht="19.5" customHeight="1">
      <c r="A126" s="15"/>
      <c r="B126" s="13"/>
      <c r="C126" s="13"/>
      <c r="D126" s="13" t="s">
        <v>42</v>
      </c>
      <c r="E126" s="13" t="s">
        <v>110</v>
      </c>
      <c r="F126" s="15">
        <v>2</v>
      </c>
      <c r="G126" s="13"/>
      <c r="H126" s="15" t="s">
        <v>17</v>
      </c>
      <c r="I126" s="13" t="s">
        <v>83</v>
      </c>
      <c r="J126" s="14">
        <v>55</v>
      </c>
      <c r="K126" s="15"/>
      <c r="L126" s="16"/>
      <c r="M126" s="45"/>
      <c r="N126" s="16"/>
      <c r="O126" s="16"/>
      <c r="P126" s="16"/>
      <c r="Q126" s="16"/>
      <c r="R126" s="16"/>
      <c r="S126" s="24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7" customFormat="1" ht="19.5" customHeight="1">
      <c r="A127" s="15"/>
      <c r="B127" s="17"/>
      <c r="C127" s="13"/>
      <c r="D127" s="13" t="s">
        <v>42</v>
      </c>
      <c r="E127" s="13" t="s">
        <v>111</v>
      </c>
      <c r="F127" s="15">
        <v>1</v>
      </c>
      <c r="G127" s="13"/>
      <c r="H127" s="15" t="s">
        <v>17</v>
      </c>
      <c r="I127" s="13" t="s">
        <v>83</v>
      </c>
      <c r="J127" s="14">
        <v>30</v>
      </c>
      <c r="K127" s="15"/>
      <c r="L127" s="16"/>
      <c r="M127" s="45"/>
      <c r="N127" s="16"/>
      <c r="O127" s="16"/>
      <c r="P127" s="16"/>
      <c r="Q127" s="16"/>
      <c r="R127" s="16"/>
      <c r="S127" s="24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7" customFormat="1" ht="19.5" customHeight="1">
      <c r="A128" s="15"/>
      <c r="B128" s="17"/>
      <c r="C128" s="13"/>
      <c r="D128" s="13" t="s">
        <v>42</v>
      </c>
      <c r="E128" s="13" t="s">
        <v>112</v>
      </c>
      <c r="F128" s="15">
        <v>1</v>
      </c>
      <c r="G128" s="13"/>
      <c r="H128" s="15" t="s">
        <v>17</v>
      </c>
      <c r="I128" s="13" t="s">
        <v>113</v>
      </c>
      <c r="J128" s="14">
        <v>1800</v>
      </c>
      <c r="K128" s="15"/>
      <c r="L128" s="16"/>
      <c r="M128" s="45"/>
      <c r="N128" s="16"/>
      <c r="O128" s="16"/>
      <c r="P128" s="16"/>
      <c r="Q128" s="16"/>
      <c r="R128" s="16"/>
      <c r="S128" s="24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7" customFormat="1" ht="19.5" customHeight="1">
      <c r="A129" s="15"/>
      <c r="B129" s="17"/>
      <c r="C129" s="13"/>
      <c r="D129" s="13" t="s">
        <v>42</v>
      </c>
      <c r="E129" s="13" t="s">
        <v>114</v>
      </c>
      <c r="F129" s="15">
        <v>1</v>
      </c>
      <c r="G129" s="13"/>
      <c r="H129" s="15" t="s">
        <v>17</v>
      </c>
      <c r="I129" s="13" t="s">
        <v>115</v>
      </c>
      <c r="J129" s="14">
        <v>90</v>
      </c>
      <c r="K129" s="15"/>
      <c r="L129" s="16"/>
      <c r="M129" s="45"/>
      <c r="N129" s="16"/>
      <c r="O129" s="16"/>
      <c r="P129" s="16"/>
      <c r="Q129" s="16"/>
      <c r="R129" s="16"/>
      <c r="S129" s="2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7" customFormat="1" ht="19.5" customHeight="1" hidden="1">
      <c r="A130" s="15"/>
      <c r="B130" s="17"/>
      <c r="C130" s="13"/>
      <c r="D130" s="13"/>
      <c r="E130" s="13"/>
      <c r="F130" s="15"/>
      <c r="G130" s="13"/>
      <c r="H130" s="15" t="s">
        <v>17</v>
      </c>
      <c r="I130" s="13"/>
      <c r="J130" s="14"/>
      <c r="K130" s="15"/>
      <c r="L130" s="16"/>
      <c r="M130" s="45"/>
      <c r="N130" s="16"/>
      <c r="O130" s="16"/>
      <c r="P130" s="16"/>
      <c r="Q130" s="16"/>
      <c r="R130" s="16"/>
      <c r="S130" s="24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27" customFormat="1" ht="19.5" customHeight="1" hidden="1">
      <c r="A131" s="15"/>
      <c r="B131" s="17"/>
      <c r="C131" s="13"/>
      <c r="D131" s="13"/>
      <c r="E131" s="13"/>
      <c r="F131" s="15"/>
      <c r="G131" s="13"/>
      <c r="H131" s="15" t="s">
        <v>17</v>
      </c>
      <c r="I131" s="13"/>
      <c r="J131" s="14"/>
      <c r="K131" s="15"/>
      <c r="L131" s="16"/>
      <c r="M131" s="45"/>
      <c r="N131" s="16"/>
      <c r="O131" s="16"/>
      <c r="P131" s="16"/>
      <c r="Q131" s="16"/>
      <c r="R131" s="16"/>
      <c r="S131" s="24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27" customFormat="1" ht="19.5" customHeight="1" hidden="1">
      <c r="A132" s="15"/>
      <c r="B132" s="17"/>
      <c r="C132" s="13"/>
      <c r="D132" s="13"/>
      <c r="E132" s="13"/>
      <c r="F132" s="15"/>
      <c r="G132" s="13"/>
      <c r="H132" s="15" t="s">
        <v>17</v>
      </c>
      <c r="I132" s="13"/>
      <c r="J132" s="14"/>
      <c r="K132" s="15"/>
      <c r="L132" s="16"/>
      <c r="M132" s="45"/>
      <c r="N132" s="16"/>
      <c r="O132" s="16"/>
      <c r="P132" s="16"/>
      <c r="Q132" s="16"/>
      <c r="R132" s="16"/>
      <c r="S132" s="24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s="27" customFormat="1" ht="19.5" customHeight="1" hidden="1">
      <c r="A133" s="15"/>
      <c r="B133" s="17"/>
      <c r="C133" s="13"/>
      <c r="D133" s="13"/>
      <c r="E133" s="13"/>
      <c r="F133" s="15"/>
      <c r="G133" s="13"/>
      <c r="H133" s="15" t="s">
        <v>17</v>
      </c>
      <c r="I133" s="13"/>
      <c r="J133" s="14"/>
      <c r="K133" s="15"/>
      <c r="L133" s="16"/>
      <c r="M133" s="45"/>
      <c r="N133" s="16"/>
      <c r="O133" s="16"/>
      <c r="P133" s="16"/>
      <c r="Q133" s="16"/>
      <c r="R133" s="16"/>
      <c r="S133" s="2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s="27" customFormat="1" ht="19.5" customHeight="1" hidden="1">
      <c r="A134" s="15"/>
      <c r="B134" s="17"/>
      <c r="C134" s="13"/>
      <c r="D134" s="13"/>
      <c r="E134" s="13"/>
      <c r="F134" s="15"/>
      <c r="G134" s="13"/>
      <c r="H134" s="15" t="s">
        <v>17</v>
      </c>
      <c r="I134" s="13"/>
      <c r="J134" s="14"/>
      <c r="K134" s="15"/>
      <c r="L134" s="16"/>
      <c r="M134" s="45"/>
      <c r="N134" s="16"/>
      <c r="O134" s="16"/>
      <c r="P134" s="16"/>
      <c r="Q134" s="16"/>
      <c r="R134" s="16"/>
      <c r="S134" s="24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s="27" customFormat="1" ht="19.5" customHeight="1" hidden="1">
      <c r="A135" s="15"/>
      <c r="B135" s="17"/>
      <c r="C135" s="13"/>
      <c r="D135" s="13"/>
      <c r="E135" s="13"/>
      <c r="F135" s="15"/>
      <c r="G135" s="13"/>
      <c r="H135" s="15" t="s">
        <v>17</v>
      </c>
      <c r="I135" s="13"/>
      <c r="J135" s="20"/>
      <c r="K135" s="15"/>
      <c r="L135" s="16"/>
      <c r="M135" s="45"/>
      <c r="N135" s="16"/>
      <c r="O135" s="16"/>
      <c r="P135" s="16"/>
      <c r="Q135" s="16"/>
      <c r="R135" s="16"/>
      <c r="S135" s="24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27" customFormat="1" ht="19.5" customHeight="1" thickBot="1">
      <c r="A136" s="15"/>
      <c r="B136" s="17"/>
      <c r="C136" s="13"/>
      <c r="D136" s="13"/>
      <c r="E136" s="13"/>
      <c r="F136" s="15"/>
      <c r="G136" s="13"/>
      <c r="H136" s="15"/>
      <c r="I136" s="13"/>
      <c r="J136" s="21">
        <f>SUM(J115:J135)</f>
        <v>5308.3</v>
      </c>
      <c r="K136" s="15"/>
      <c r="L136" s="16"/>
      <c r="M136" s="45"/>
      <c r="N136" s="16"/>
      <c r="O136" s="16"/>
      <c r="P136" s="16"/>
      <c r="Q136" s="16"/>
      <c r="R136" s="16"/>
      <c r="S136" s="24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s="27" customFormat="1" ht="19.5" customHeight="1" thickTop="1">
      <c r="A137" s="15"/>
      <c r="B137" s="17"/>
      <c r="C137" s="13"/>
      <c r="D137" s="13"/>
      <c r="E137" s="13"/>
      <c r="F137" s="15"/>
      <c r="G137" s="13"/>
      <c r="H137" s="15"/>
      <c r="I137" s="13"/>
      <c r="J137" s="22"/>
      <c r="K137" s="15"/>
      <c r="L137" s="16"/>
      <c r="M137" s="45"/>
      <c r="N137" s="16"/>
      <c r="O137" s="16"/>
      <c r="P137" s="16"/>
      <c r="Q137" s="16"/>
      <c r="R137" s="16"/>
      <c r="S137" s="2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s="27" customFormat="1" ht="19.5" customHeight="1">
      <c r="A138" s="15">
        <v>6</v>
      </c>
      <c r="B138" s="17"/>
      <c r="C138" s="13" t="s">
        <v>24</v>
      </c>
      <c r="D138" s="13" t="s">
        <v>27</v>
      </c>
      <c r="E138" s="12" t="s">
        <v>87</v>
      </c>
      <c r="F138" s="15">
        <v>1</v>
      </c>
      <c r="G138" s="13"/>
      <c r="H138" s="15" t="s">
        <v>17</v>
      </c>
      <c r="I138" s="13" t="s">
        <v>88</v>
      </c>
      <c r="J138" s="14">
        <v>240</v>
      </c>
      <c r="K138" s="15"/>
      <c r="L138" s="16"/>
      <c r="M138" s="51"/>
      <c r="N138" s="16"/>
      <c r="O138" s="16"/>
      <c r="P138" s="16"/>
      <c r="Q138" s="16"/>
      <c r="R138" s="16"/>
      <c r="S138" s="24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s="27" customFormat="1" ht="19.5" customHeight="1">
      <c r="A139" s="15"/>
      <c r="B139" s="17"/>
      <c r="C139" s="13"/>
      <c r="D139" s="13" t="s">
        <v>89</v>
      </c>
      <c r="E139" s="13" t="s">
        <v>90</v>
      </c>
      <c r="F139" s="15">
        <v>1</v>
      </c>
      <c r="G139" s="13"/>
      <c r="H139" s="15" t="s">
        <v>17</v>
      </c>
      <c r="I139" s="13" t="s">
        <v>91</v>
      </c>
      <c r="J139" s="14">
        <v>3000</v>
      </c>
      <c r="K139" s="15"/>
      <c r="L139" s="16"/>
      <c r="M139" s="45"/>
      <c r="N139" s="16"/>
      <c r="O139" s="16"/>
      <c r="P139" s="16"/>
      <c r="Q139" s="16"/>
      <c r="R139" s="16"/>
      <c r="S139" s="24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s="27" customFormat="1" ht="21" customHeight="1">
      <c r="A140" s="15"/>
      <c r="B140" s="17"/>
      <c r="C140" s="13"/>
      <c r="D140" s="13" t="s">
        <v>29</v>
      </c>
      <c r="E140" s="13" t="s">
        <v>92</v>
      </c>
      <c r="F140" s="15">
        <v>1</v>
      </c>
      <c r="G140" s="13"/>
      <c r="H140" s="15" t="s">
        <v>17</v>
      </c>
      <c r="I140" s="13" t="s">
        <v>93</v>
      </c>
      <c r="J140" s="14">
        <v>240</v>
      </c>
      <c r="K140" s="15"/>
      <c r="L140" s="16"/>
      <c r="M140" s="45"/>
      <c r="N140" s="16"/>
      <c r="O140" s="16"/>
      <c r="P140" s="16"/>
      <c r="Q140" s="16"/>
      <c r="R140" s="16"/>
      <c r="S140" s="24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s="27" customFormat="1" ht="19.5" customHeight="1">
      <c r="A141" s="15"/>
      <c r="B141" s="17"/>
      <c r="C141" s="13"/>
      <c r="D141" s="13" t="s">
        <v>94</v>
      </c>
      <c r="E141" s="13" t="s">
        <v>95</v>
      </c>
      <c r="F141" s="15">
        <v>1</v>
      </c>
      <c r="G141" s="13"/>
      <c r="H141" s="13" t="s">
        <v>17</v>
      </c>
      <c r="I141" s="13" t="s">
        <v>96</v>
      </c>
      <c r="J141" s="20">
        <v>230</v>
      </c>
      <c r="K141" s="15"/>
      <c r="L141" s="16"/>
      <c r="M141" s="45"/>
      <c r="N141" s="16"/>
      <c r="O141" s="16"/>
      <c r="P141" s="16"/>
      <c r="Q141" s="16"/>
      <c r="R141" s="16"/>
      <c r="S141" s="2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s="27" customFormat="1" ht="19.5" customHeight="1">
      <c r="A142" s="15"/>
      <c r="B142" s="17"/>
      <c r="C142" s="13"/>
      <c r="D142" s="13" t="s">
        <v>42</v>
      </c>
      <c r="E142" s="12" t="s">
        <v>97</v>
      </c>
      <c r="F142" s="15">
        <v>2</v>
      </c>
      <c r="G142" s="13"/>
      <c r="H142" s="15" t="s">
        <v>17</v>
      </c>
      <c r="I142" s="13" t="s">
        <v>98</v>
      </c>
      <c r="J142" s="14">
        <v>515</v>
      </c>
      <c r="K142" s="15"/>
      <c r="L142" s="16"/>
      <c r="M142" s="49"/>
      <c r="N142" s="16"/>
      <c r="O142" s="16"/>
      <c r="P142" s="16"/>
      <c r="Q142" s="16"/>
      <c r="R142" s="16"/>
      <c r="S142" s="24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s="27" customFormat="1" ht="19.5" customHeight="1">
      <c r="A143" s="15"/>
      <c r="B143" s="17"/>
      <c r="C143" s="13"/>
      <c r="D143" s="13" t="s">
        <v>42</v>
      </c>
      <c r="E143" s="12" t="s">
        <v>99</v>
      </c>
      <c r="F143" s="15">
        <v>1</v>
      </c>
      <c r="G143" s="13"/>
      <c r="H143" s="15" t="s">
        <v>17</v>
      </c>
      <c r="I143" s="13" t="s">
        <v>100</v>
      </c>
      <c r="J143" s="14">
        <v>1000</v>
      </c>
      <c r="K143" s="15"/>
      <c r="L143" s="16"/>
      <c r="M143" s="45"/>
      <c r="N143" s="16"/>
      <c r="O143" s="16"/>
      <c r="P143" s="16"/>
      <c r="Q143" s="16"/>
      <c r="R143" s="16"/>
      <c r="S143" s="24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s="27" customFormat="1" ht="19.5" customHeight="1" hidden="1">
      <c r="A144" s="15"/>
      <c r="B144" s="17"/>
      <c r="C144" s="13"/>
      <c r="D144" s="13"/>
      <c r="E144" s="13"/>
      <c r="F144" s="15"/>
      <c r="G144" s="13"/>
      <c r="H144" s="15" t="s">
        <v>17</v>
      </c>
      <c r="I144" s="13"/>
      <c r="J144" s="14"/>
      <c r="K144" s="15"/>
      <c r="L144" s="16"/>
      <c r="M144" s="45"/>
      <c r="N144" s="16"/>
      <c r="O144" s="16"/>
      <c r="P144" s="16"/>
      <c r="Q144" s="16"/>
      <c r="R144" s="16"/>
      <c r="S144" s="24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s="27" customFormat="1" ht="19.5" customHeight="1" hidden="1">
      <c r="A145" s="15"/>
      <c r="B145" s="17"/>
      <c r="C145" s="13"/>
      <c r="D145" s="34"/>
      <c r="E145" s="13"/>
      <c r="F145" s="15"/>
      <c r="G145" s="13"/>
      <c r="H145" s="15" t="s">
        <v>17</v>
      </c>
      <c r="I145" s="13"/>
      <c r="J145" s="14"/>
      <c r="K145" s="15"/>
      <c r="L145" s="16"/>
      <c r="M145" s="45"/>
      <c r="N145" s="45"/>
      <c r="O145" s="16"/>
      <c r="P145" s="16"/>
      <c r="Q145" s="16"/>
      <c r="R145" s="16"/>
      <c r="S145" s="2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s="27" customFormat="1" ht="19.5" customHeight="1" hidden="1">
      <c r="A146" s="15"/>
      <c r="B146" s="17"/>
      <c r="C146" s="13"/>
      <c r="D146" s="13"/>
      <c r="E146" s="13"/>
      <c r="F146" s="15"/>
      <c r="G146" s="13"/>
      <c r="H146" s="15" t="s">
        <v>17</v>
      </c>
      <c r="I146" s="13"/>
      <c r="J146" s="14"/>
      <c r="K146" s="15"/>
      <c r="L146" s="16"/>
      <c r="M146" s="45"/>
      <c r="N146" s="16"/>
      <c r="O146" s="16"/>
      <c r="P146" s="16"/>
      <c r="Q146" s="16"/>
      <c r="R146" s="16"/>
      <c r="S146" s="24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s="27" customFormat="1" ht="19.5" customHeight="1" hidden="1">
      <c r="A147" s="15"/>
      <c r="B147" s="17"/>
      <c r="C147" s="13"/>
      <c r="D147" s="13"/>
      <c r="E147" s="13"/>
      <c r="F147" s="15"/>
      <c r="G147" s="13"/>
      <c r="H147" s="15" t="s">
        <v>17</v>
      </c>
      <c r="I147" s="13"/>
      <c r="J147" s="14"/>
      <c r="K147" s="15"/>
      <c r="L147" s="16"/>
      <c r="M147" s="45"/>
      <c r="N147" s="16"/>
      <c r="O147" s="16"/>
      <c r="P147" s="16"/>
      <c r="Q147" s="16"/>
      <c r="R147" s="16"/>
      <c r="S147" s="24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s="27" customFormat="1" ht="19.5" customHeight="1" hidden="1">
      <c r="A148" s="15"/>
      <c r="B148" s="17"/>
      <c r="C148" s="13"/>
      <c r="D148" s="13"/>
      <c r="E148" s="13"/>
      <c r="F148" s="15"/>
      <c r="G148" s="13"/>
      <c r="H148" s="15" t="s">
        <v>17</v>
      </c>
      <c r="I148" s="13"/>
      <c r="J148" s="14"/>
      <c r="K148" s="15"/>
      <c r="L148" s="16"/>
      <c r="M148" s="45"/>
      <c r="N148" s="16"/>
      <c r="O148" s="16"/>
      <c r="P148" s="16"/>
      <c r="Q148" s="16"/>
      <c r="R148" s="16"/>
      <c r="S148" s="24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s="27" customFormat="1" ht="19.5" customHeight="1" hidden="1">
      <c r="A149" s="15"/>
      <c r="B149" s="17"/>
      <c r="C149" s="13"/>
      <c r="D149" s="13"/>
      <c r="E149" s="13"/>
      <c r="F149" s="15"/>
      <c r="G149" s="13"/>
      <c r="H149" s="15" t="s">
        <v>17</v>
      </c>
      <c r="I149" s="13"/>
      <c r="J149" s="14"/>
      <c r="K149" s="15"/>
      <c r="L149" s="16"/>
      <c r="M149" s="45"/>
      <c r="N149" s="16"/>
      <c r="O149" s="16"/>
      <c r="P149" s="16"/>
      <c r="Q149" s="16"/>
      <c r="R149" s="16"/>
      <c r="S149" s="2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s="27" customFormat="1" ht="19.5" customHeight="1" hidden="1">
      <c r="A150" s="15"/>
      <c r="B150" s="17"/>
      <c r="C150" s="13"/>
      <c r="D150" s="13"/>
      <c r="E150" s="13"/>
      <c r="F150" s="15"/>
      <c r="G150" s="13"/>
      <c r="H150" s="15" t="s">
        <v>17</v>
      </c>
      <c r="I150" s="13"/>
      <c r="J150" s="14"/>
      <c r="K150" s="15"/>
      <c r="L150" s="16"/>
      <c r="M150" s="45"/>
      <c r="N150" s="16"/>
      <c r="O150" s="16"/>
      <c r="P150" s="16"/>
      <c r="Q150" s="16"/>
      <c r="R150" s="16"/>
      <c r="S150" s="24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s="27" customFormat="1" ht="19.5" customHeight="1" hidden="1">
      <c r="A151" s="15"/>
      <c r="B151" s="17"/>
      <c r="C151" s="13"/>
      <c r="D151" s="13"/>
      <c r="E151" s="13"/>
      <c r="F151" s="15"/>
      <c r="G151" s="13"/>
      <c r="H151" s="15" t="s">
        <v>17</v>
      </c>
      <c r="I151" s="13"/>
      <c r="J151" s="14"/>
      <c r="K151" s="15"/>
      <c r="L151" s="16"/>
      <c r="N151" s="16"/>
      <c r="O151" s="16"/>
      <c r="P151" s="16"/>
      <c r="Q151" s="16"/>
      <c r="R151" s="16"/>
      <c r="S151" s="24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s="27" customFormat="1" ht="19.5" customHeight="1" hidden="1">
      <c r="A152" s="15"/>
      <c r="B152" s="17"/>
      <c r="C152" s="13"/>
      <c r="D152" s="13"/>
      <c r="E152" s="13"/>
      <c r="F152" s="15"/>
      <c r="G152" s="13"/>
      <c r="H152" s="15" t="s">
        <v>17</v>
      </c>
      <c r="I152" s="13"/>
      <c r="J152" s="14"/>
      <c r="K152" s="15"/>
      <c r="L152" s="16"/>
      <c r="M152" s="45"/>
      <c r="N152" s="16"/>
      <c r="O152" s="16"/>
      <c r="P152" s="16"/>
      <c r="Q152" s="16"/>
      <c r="R152" s="16"/>
      <c r="S152" s="24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s="27" customFormat="1" ht="19.5" customHeight="1" hidden="1">
      <c r="A153" s="15"/>
      <c r="B153" s="17"/>
      <c r="C153" s="13"/>
      <c r="D153" s="13"/>
      <c r="E153" s="13"/>
      <c r="F153" s="15"/>
      <c r="G153" s="13"/>
      <c r="H153" s="15" t="s">
        <v>17</v>
      </c>
      <c r="I153" s="13"/>
      <c r="J153" s="14"/>
      <c r="K153" s="15"/>
      <c r="L153" s="16"/>
      <c r="M153" s="45"/>
      <c r="N153" s="16"/>
      <c r="O153" s="16"/>
      <c r="P153" s="16"/>
      <c r="Q153" s="16"/>
      <c r="R153" s="16"/>
      <c r="S153" s="2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s="27" customFormat="1" ht="19.5" customHeight="1" hidden="1">
      <c r="A154" s="15"/>
      <c r="B154" s="17"/>
      <c r="C154" s="13"/>
      <c r="D154" s="13"/>
      <c r="E154" s="13"/>
      <c r="F154" s="15"/>
      <c r="G154" s="13"/>
      <c r="H154" s="15" t="s">
        <v>17</v>
      </c>
      <c r="I154" s="13"/>
      <c r="J154" s="14"/>
      <c r="K154" s="15"/>
      <c r="L154" s="16"/>
      <c r="M154" s="45"/>
      <c r="N154" s="16"/>
      <c r="O154" s="16"/>
      <c r="P154" s="16"/>
      <c r="Q154" s="16"/>
      <c r="R154" s="16"/>
      <c r="S154" s="24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s="27" customFormat="1" ht="19.5" customHeight="1" hidden="1">
      <c r="A155" s="15"/>
      <c r="B155" s="17"/>
      <c r="C155" s="13"/>
      <c r="D155" s="13"/>
      <c r="E155" s="13"/>
      <c r="F155" s="15"/>
      <c r="G155" s="13"/>
      <c r="H155" s="15" t="s">
        <v>17</v>
      </c>
      <c r="I155" s="13"/>
      <c r="J155" s="14"/>
      <c r="K155" s="15"/>
      <c r="L155" s="16"/>
      <c r="M155" s="45"/>
      <c r="N155" s="16"/>
      <c r="O155" s="16"/>
      <c r="P155" s="16"/>
      <c r="Q155" s="16"/>
      <c r="R155" s="16"/>
      <c r="S155" s="24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s="27" customFormat="1" ht="19.5" customHeight="1" hidden="1">
      <c r="A156" s="15"/>
      <c r="B156" s="17"/>
      <c r="C156" s="13"/>
      <c r="D156" s="13"/>
      <c r="E156" s="13"/>
      <c r="F156" s="15"/>
      <c r="G156" s="13"/>
      <c r="H156" s="15" t="s">
        <v>17</v>
      </c>
      <c r="I156" s="13"/>
      <c r="J156" s="14"/>
      <c r="K156" s="15"/>
      <c r="L156" s="16"/>
      <c r="M156" s="45"/>
      <c r="N156" s="16"/>
      <c r="O156" s="16"/>
      <c r="P156" s="16"/>
      <c r="Q156" s="16"/>
      <c r="R156" s="16"/>
      <c r="S156" s="24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s="27" customFormat="1" ht="19.5" customHeight="1" hidden="1">
      <c r="A157" s="15"/>
      <c r="B157" s="17"/>
      <c r="C157" s="13"/>
      <c r="D157" s="13"/>
      <c r="E157" s="13"/>
      <c r="F157" s="15"/>
      <c r="G157" s="13"/>
      <c r="H157" s="15" t="s">
        <v>17</v>
      </c>
      <c r="I157" s="13"/>
      <c r="J157" s="14"/>
      <c r="K157" s="15"/>
      <c r="L157" s="16"/>
      <c r="M157" s="45"/>
      <c r="N157" s="16"/>
      <c r="O157" s="16"/>
      <c r="P157" s="16"/>
      <c r="Q157" s="16"/>
      <c r="R157" s="16"/>
      <c r="S157" s="2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s="27" customFormat="1" ht="19.5" customHeight="1" hidden="1">
      <c r="A158" s="15"/>
      <c r="B158" s="17"/>
      <c r="C158" s="13"/>
      <c r="D158" s="13"/>
      <c r="E158" s="13"/>
      <c r="F158" s="15"/>
      <c r="G158" s="13"/>
      <c r="H158" s="15" t="s">
        <v>17</v>
      </c>
      <c r="I158" s="13"/>
      <c r="J158" s="20"/>
      <c r="K158" s="15"/>
      <c r="L158" s="16"/>
      <c r="M158" s="45"/>
      <c r="N158" s="16"/>
      <c r="O158" s="16"/>
      <c r="P158" s="16"/>
      <c r="Q158" s="16"/>
      <c r="R158" s="16"/>
      <c r="S158" s="24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s="27" customFormat="1" ht="19.5" customHeight="1" thickBot="1">
      <c r="A159" s="15"/>
      <c r="B159" s="17"/>
      <c r="C159" s="13"/>
      <c r="D159" s="13"/>
      <c r="E159" s="13"/>
      <c r="F159" s="15"/>
      <c r="G159" s="13"/>
      <c r="H159" s="15"/>
      <c r="I159" s="13"/>
      <c r="J159" s="21">
        <f>SUM(J137:J158)</f>
        <v>5225</v>
      </c>
      <c r="K159" s="15"/>
      <c r="L159" s="16"/>
      <c r="M159" s="45"/>
      <c r="N159" s="16"/>
      <c r="O159" s="16"/>
      <c r="P159" s="16"/>
      <c r="Q159" s="16"/>
      <c r="R159" s="16"/>
      <c r="S159" s="24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s="27" customFormat="1" ht="19.5" customHeight="1" thickTop="1">
      <c r="A160" s="15"/>
      <c r="B160" s="17"/>
      <c r="C160" s="13"/>
      <c r="D160" s="13"/>
      <c r="E160" s="13"/>
      <c r="F160" s="15"/>
      <c r="G160" s="13"/>
      <c r="H160" s="15"/>
      <c r="I160" s="13"/>
      <c r="J160" s="22"/>
      <c r="K160" s="15"/>
      <c r="L160" s="16"/>
      <c r="M160" s="45"/>
      <c r="N160" s="16"/>
      <c r="O160" s="16"/>
      <c r="P160" s="16"/>
      <c r="Q160" s="16"/>
      <c r="R160" s="16"/>
      <c r="S160" s="24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s="27" customFormat="1" ht="19.5" customHeight="1">
      <c r="A161" s="15">
        <v>7</v>
      </c>
      <c r="B161" s="17"/>
      <c r="C161" s="13" t="s">
        <v>25</v>
      </c>
      <c r="D161" s="13" t="s">
        <v>37</v>
      </c>
      <c r="E161" s="13" t="s">
        <v>40</v>
      </c>
      <c r="F161" s="15">
        <v>2</v>
      </c>
      <c r="G161" s="13"/>
      <c r="H161" s="15" t="s">
        <v>17</v>
      </c>
      <c r="I161" s="13" t="s">
        <v>41</v>
      </c>
      <c r="J161" s="14">
        <v>1100</v>
      </c>
      <c r="K161" s="15"/>
      <c r="L161" s="16"/>
      <c r="M161" s="51"/>
      <c r="N161" s="16"/>
      <c r="O161" s="16"/>
      <c r="P161" s="16"/>
      <c r="Q161" s="16"/>
      <c r="R161" s="16"/>
      <c r="S161" s="2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s="27" customFormat="1" ht="19.5" customHeight="1">
      <c r="A162" s="15"/>
      <c r="B162" s="17"/>
      <c r="C162" s="13"/>
      <c r="D162" s="13" t="s">
        <v>42</v>
      </c>
      <c r="E162" s="13" t="s">
        <v>45</v>
      </c>
      <c r="F162" s="15">
        <v>5</v>
      </c>
      <c r="G162" s="13"/>
      <c r="H162" s="15" t="s">
        <v>17</v>
      </c>
      <c r="I162" s="13" t="s">
        <v>47</v>
      </c>
      <c r="J162" s="14">
        <v>4300</v>
      </c>
      <c r="K162" s="15"/>
      <c r="L162" s="16"/>
      <c r="M162" s="45"/>
      <c r="N162" s="16"/>
      <c r="O162" s="16"/>
      <c r="P162" s="16"/>
      <c r="Q162" s="16"/>
      <c r="R162" s="16"/>
      <c r="S162" s="24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s="27" customFormat="1" ht="19.5" customHeight="1">
      <c r="A163" s="15"/>
      <c r="B163" s="17"/>
      <c r="C163" s="13"/>
      <c r="D163" s="13" t="s">
        <v>42</v>
      </c>
      <c r="E163" s="13" t="s">
        <v>43</v>
      </c>
      <c r="F163" s="15">
        <v>1</v>
      </c>
      <c r="G163" s="13"/>
      <c r="H163" s="15" t="s">
        <v>17</v>
      </c>
      <c r="I163" s="13" t="s">
        <v>47</v>
      </c>
      <c r="J163" s="14">
        <v>2400</v>
      </c>
      <c r="K163" s="15"/>
      <c r="L163" s="16"/>
      <c r="M163" s="45"/>
      <c r="N163" s="16"/>
      <c r="O163" s="16"/>
      <c r="P163" s="16"/>
      <c r="Q163" s="16"/>
      <c r="R163" s="16"/>
      <c r="S163" s="24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s="27" customFormat="1" ht="19.5" customHeight="1">
      <c r="A164" s="15"/>
      <c r="B164" s="17"/>
      <c r="C164" s="17"/>
      <c r="D164" s="13" t="s">
        <v>42</v>
      </c>
      <c r="E164" s="13" t="s">
        <v>44</v>
      </c>
      <c r="F164" s="15">
        <v>6</v>
      </c>
      <c r="G164" s="13"/>
      <c r="H164" s="15" t="s">
        <v>17</v>
      </c>
      <c r="I164" s="13" t="s">
        <v>47</v>
      </c>
      <c r="J164" s="14">
        <v>4000</v>
      </c>
      <c r="K164" s="15"/>
      <c r="L164" s="16"/>
      <c r="M164" s="45"/>
      <c r="N164" s="16"/>
      <c r="O164" s="16"/>
      <c r="P164" s="16"/>
      <c r="Q164" s="16"/>
      <c r="R164" s="16"/>
      <c r="S164" s="24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s="27" customFormat="1" ht="19.5" customHeight="1">
      <c r="A165" s="15"/>
      <c r="B165" s="17"/>
      <c r="C165" s="17"/>
      <c r="D165" s="13" t="s">
        <v>42</v>
      </c>
      <c r="E165" s="13" t="s">
        <v>46</v>
      </c>
      <c r="F165" s="15">
        <v>5</v>
      </c>
      <c r="G165" s="13"/>
      <c r="H165" s="15" t="s">
        <v>17</v>
      </c>
      <c r="I165" s="13" t="s">
        <v>47</v>
      </c>
      <c r="J165" s="14">
        <v>489</v>
      </c>
      <c r="K165" s="15"/>
      <c r="L165" s="16"/>
      <c r="M165" s="45"/>
      <c r="N165" s="16"/>
      <c r="O165" s="16"/>
      <c r="P165" s="16"/>
      <c r="Q165" s="16"/>
      <c r="R165" s="16"/>
      <c r="S165" s="2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s="27" customFormat="1" ht="19.5" customHeight="1">
      <c r="A166" s="15"/>
      <c r="B166" s="17"/>
      <c r="C166" s="17"/>
      <c r="D166" s="13" t="s">
        <v>42</v>
      </c>
      <c r="E166" s="13" t="s">
        <v>48</v>
      </c>
      <c r="F166" s="15">
        <v>2</v>
      </c>
      <c r="G166" s="13"/>
      <c r="H166" s="15" t="s">
        <v>17</v>
      </c>
      <c r="I166" s="13" t="s">
        <v>49</v>
      </c>
      <c r="J166" s="14">
        <v>125</v>
      </c>
      <c r="K166" s="15"/>
      <c r="L166" s="16"/>
      <c r="M166" s="45"/>
      <c r="N166" s="16"/>
      <c r="O166" s="16"/>
      <c r="P166" s="16"/>
      <c r="Q166" s="16"/>
      <c r="R166" s="16"/>
      <c r="S166" s="24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s="27" customFormat="1" ht="19.5" customHeight="1">
      <c r="A167" s="15"/>
      <c r="B167" s="17"/>
      <c r="C167" s="17"/>
      <c r="D167" s="13" t="s">
        <v>27</v>
      </c>
      <c r="E167" s="13" t="s">
        <v>50</v>
      </c>
      <c r="F167" s="15">
        <v>2</v>
      </c>
      <c r="G167" s="13"/>
      <c r="H167" s="15" t="s">
        <v>17</v>
      </c>
      <c r="I167" s="13" t="s">
        <v>51</v>
      </c>
      <c r="J167" s="14">
        <v>620</v>
      </c>
      <c r="K167" s="15"/>
      <c r="L167" s="16"/>
      <c r="M167" s="45"/>
      <c r="N167" s="16"/>
      <c r="O167" s="16"/>
      <c r="P167" s="16"/>
      <c r="Q167" s="16"/>
      <c r="R167" s="16"/>
      <c r="S167" s="24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s="27" customFormat="1" ht="19.5" customHeight="1">
      <c r="A168" s="15"/>
      <c r="B168" s="17"/>
      <c r="C168" s="17"/>
      <c r="D168" s="13" t="s">
        <v>29</v>
      </c>
      <c r="E168" s="13" t="s">
        <v>52</v>
      </c>
      <c r="F168" s="15">
        <v>8</v>
      </c>
      <c r="G168" s="13"/>
      <c r="H168" s="15" t="s">
        <v>17</v>
      </c>
      <c r="I168" s="13" t="s">
        <v>53</v>
      </c>
      <c r="J168" s="26">
        <v>2255</v>
      </c>
      <c r="K168" s="15"/>
      <c r="L168" s="16"/>
      <c r="M168" s="45"/>
      <c r="N168" s="16"/>
      <c r="O168" s="16"/>
      <c r="P168" s="16"/>
      <c r="Q168" s="16"/>
      <c r="R168" s="16"/>
      <c r="S168" s="24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s="27" customFormat="1" ht="19.5" customHeight="1">
      <c r="A169" s="15"/>
      <c r="B169" s="17"/>
      <c r="C169" s="17"/>
      <c r="D169" s="13" t="s">
        <v>42</v>
      </c>
      <c r="E169" s="13" t="s">
        <v>54</v>
      </c>
      <c r="F169" s="15">
        <v>7</v>
      </c>
      <c r="G169" s="13"/>
      <c r="H169" s="15" t="s">
        <v>17</v>
      </c>
      <c r="I169" s="13" t="s">
        <v>55</v>
      </c>
      <c r="J169" s="26">
        <v>1539</v>
      </c>
      <c r="K169" s="15"/>
      <c r="L169" s="16"/>
      <c r="M169" s="45"/>
      <c r="N169" s="16"/>
      <c r="O169" s="16"/>
      <c r="P169" s="16"/>
      <c r="Q169" s="16"/>
      <c r="R169" s="16"/>
      <c r="S169" s="2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s="27" customFormat="1" ht="19.5" customHeight="1">
      <c r="A170" s="15"/>
      <c r="B170" s="17"/>
      <c r="C170" s="17"/>
      <c r="D170" s="13" t="s">
        <v>27</v>
      </c>
      <c r="E170" s="13" t="s">
        <v>56</v>
      </c>
      <c r="F170" s="15">
        <v>1</v>
      </c>
      <c r="G170" s="13"/>
      <c r="H170" s="15" t="s">
        <v>17</v>
      </c>
      <c r="I170" s="13" t="s">
        <v>57</v>
      </c>
      <c r="J170" s="26">
        <v>320</v>
      </c>
      <c r="K170" s="15"/>
      <c r="L170" s="16"/>
      <c r="M170" s="45"/>
      <c r="N170" s="16"/>
      <c r="O170" s="16"/>
      <c r="P170" s="16"/>
      <c r="Q170" s="16"/>
      <c r="R170" s="16"/>
      <c r="S170" s="24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s="27" customFormat="1" ht="19.5" customHeight="1">
      <c r="A171" s="15"/>
      <c r="B171" s="17"/>
      <c r="C171" s="17"/>
      <c r="D171" s="13" t="s">
        <v>29</v>
      </c>
      <c r="E171" s="13" t="s">
        <v>124</v>
      </c>
      <c r="F171" s="15">
        <v>5</v>
      </c>
      <c r="G171" s="13"/>
      <c r="H171" s="15" t="s">
        <v>17</v>
      </c>
      <c r="I171" s="13" t="s">
        <v>125</v>
      </c>
      <c r="J171" s="26">
        <v>156</v>
      </c>
      <c r="K171" s="15"/>
      <c r="L171" s="16"/>
      <c r="M171" s="45"/>
      <c r="N171" s="16"/>
      <c r="O171" s="16"/>
      <c r="P171" s="16"/>
      <c r="Q171" s="16"/>
      <c r="R171" s="16"/>
      <c r="S171" s="24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s="27" customFormat="1" ht="19.5" customHeight="1" hidden="1">
      <c r="A172" s="15"/>
      <c r="B172" s="17"/>
      <c r="C172" s="17"/>
      <c r="D172" s="13"/>
      <c r="E172" s="13"/>
      <c r="F172" s="15"/>
      <c r="G172" s="13"/>
      <c r="H172" s="15" t="s">
        <v>17</v>
      </c>
      <c r="I172" s="13"/>
      <c r="J172" s="26"/>
      <c r="K172" s="15"/>
      <c r="L172" s="16"/>
      <c r="M172" s="45"/>
      <c r="N172" s="16"/>
      <c r="O172" s="16"/>
      <c r="P172" s="16"/>
      <c r="Q172" s="16"/>
      <c r="R172" s="16"/>
      <c r="S172" s="24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s="27" customFormat="1" ht="19.5" customHeight="1" hidden="1">
      <c r="A173" s="15"/>
      <c r="B173" s="17"/>
      <c r="C173" s="17"/>
      <c r="D173" s="13"/>
      <c r="E173" s="13"/>
      <c r="F173" s="15"/>
      <c r="G173" s="13"/>
      <c r="H173" s="15" t="s">
        <v>17</v>
      </c>
      <c r="I173" s="13"/>
      <c r="J173" s="26"/>
      <c r="K173" s="15"/>
      <c r="L173" s="16"/>
      <c r="M173" s="45"/>
      <c r="N173" s="16"/>
      <c r="O173" s="16"/>
      <c r="P173" s="16"/>
      <c r="Q173" s="16"/>
      <c r="R173" s="16"/>
      <c r="S173" s="2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s="27" customFormat="1" ht="19.5" customHeight="1" hidden="1">
      <c r="A174" s="15"/>
      <c r="B174" s="17"/>
      <c r="C174" s="17"/>
      <c r="D174" s="13"/>
      <c r="E174" s="13"/>
      <c r="F174" s="15"/>
      <c r="G174" s="13"/>
      <c r="H174" s="15" t="s">
        <v>17</v>
      </c>
      <c r="I174" s="13"/>
      <c r="J174" s="26"/>
      <c r="K174" s="15"/>
      <c r="L174" s="16"/>
      <c r="M174" s="45"/>
      <c r="N174" s="16"/>
      <c r="O174" s="16"/>
      <c r="P174" s="16"/>
      <c r="Q174" s="16"/>
      <c r="R174" s="16"/>
      <c r="S174" s="24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s="27" customFormat="1" ht="19.5" customHeight="1" thickBot="1">
      <c r="A175" s="15"/>
      <c r="B175" s="17"/>
      <c r="C175" s="17"/>
      <c r="D175" s="13"/>
      <c r="E175" s="13"/>
      <c r="F175" s="15"/>
      <c r="G175" s="13"/>
      <c r="H175" s="15"/>
      <c r="I175" s="13"/>
      <c r="J175" s="21">
        <f>SUM(J161:J174)</f>
        <v>17304</v>
      </c>
      <c r="K175" s="15"/>
      <c r="L175" s="16"/>
      <c r="M175" s="45"/>
      <c r="N175" s="16"/>
      <c r="O175" s="16"/>
      <c r="P175" s="16"/>
      <c r="Q175" s="16"/>
      <c r="R175" s="16"/>
      <c r="S175" s="24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s="27" customFormat="1" ht="19.5" customHeight="1" thickTop="1">
      <c r="A176" s="32"/>
      <c r="B176" s="33"/>
      <c r="C176" s="33"/>
      <c r="D176" s="34"/>
      <c r="E176" s="34"/>
      <c r="F176" s="32"/>
      <c r="G176" s="34"/>
      <c r="H176" s="34"/>
      <c r="I176" s="34"/>
      <c r="J176" s="20"/>
      <c r="K176" s="32"/>
      <c r="L176" s="16"/>
      <c r="M176" s="45"/>
      <c r="N176" s="16"/>
      <c r="O176" s="16"/>
      <c r="P176" s="16"/>
      <c r="Q176" s="16"/>
      <c r="R176" s="16"/>
      <c r="S176" s="24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s="27" customFormat="1" ht="19.5" customHeight="1" thickBot="1">
      <c r="A177" s="35"/>
      <c r="B177" s="36"/>
      <c r="C177" s="36"/>
      <c r="D177" s="37"/>
      <c r="E177" s="37"/>
      <c r="F177" s="35"/>
      <c r="G177" s="37"/>
      <c r="H177" s="37"/>
      <c r="I177" s="37"/>
      <c r="J177" s="21">
        <f>+J113+J136+J159+J175</f>
        <v>95593.3</v>
      </c>
      <c r="K177" s="35"/>
      <c r="L177" s="16"/>
      <c r="M177" s="45"/>
      <c r="N177" s="16"/>
      <c r="O177" s="16"/>
      <c r="P177" s="16"/>
      <c r="Q177" s="16"/>
      <c r="R177" s="16"/>
      <c r="S177" s="2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s="27" customFormat="1" ht="19.5" customHeight="1" thickTop="1">
      <c r="A178" s="38"/>
      <c r="B178" s="39"/>
      <c r="C178" s="39"/>
      <c r="D178" s="40"/>
      <c r="E178" s="40"/>
      <c r="F178" s="38"/>
      <c r="G178" s="40"/>
      <c r="H178" s="40"/>
      <c r="I178" s="40"/>
      <c r="J178" s="41"/>
      <c r="K178" s="38"/>
      <c r="L178" s="16"/>
      <c r="M178" s="45"/>
      <c r="N178" s="16"/>
      <c r="O178" s="16"/>
      <c r="P178" s="16"/>
      <c r="Q178" s="16"/>
      <c r="R178" s="16"/>
      <c r="S178" s="24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</sheetData>
  <sheetProtection/>
  <mergeCells count="9">
    <mergeCell ref="A108:K108"/>
    <mergeCell ref="A109:K109"/>
    <mergeCell ref="A113:I113"/>
    <mergeCell ref="J1:K1"/>
    <mergeCell ref="A2:K2"/>
    <mergeCell ref="A3:K3"/>
    <mergeCell ref="A4:K4"/>
    <mergeCell ref="J106:K106"/>
    <mergeCell ref="A107:K107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0" r:id="rId1"/>
  <rowBreaks count="1" manualBreakCount="1">
    <brk id="105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180"/>
  <sheetViews>
    <sheetView view="pageBreakPreview" zoomScale="75" zoomScaleNormal="70" zoomScaleSheetLayoutView="75" zoomScalePageLayoutView="0" workbookViewId="0" topLeftCell="A74">
      <selection activeCell="B15" sqref="B15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2257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33</v>
      </c>
      <c r="C7" s="14">
        <v>810</v>
      </c>
      <c r="D7" s="22">
        <f aca="true" t="shared" si="0" ref="D7:D17">+C7</f>
        <v>810</v>
      </c>
      <c r="E7" s="15" t="s">
        <v>155</v>
      </c>
      <c r="F7" s="68" t="s">
        <v>2084</v>
      </c>
      <c r="G7" s="68" t="str">
        <f aca="true" t="shared" si="1" ref="G7:G15">+F7</f>
        <v>ร้านป้ากานดา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tr">
        <f>+B7</f>
        <v>ค่าสารเคมี</v>
      </c>
      <c r="C8" s="14">
        <v>2460</v>
      </c>
      <c r="D8" s="22">
        <f t="shared" si="0"/>
        <v>2460</v>
      </c>
      <c r="E8" s="15" t="s">
        <v>155</v>
      </c>
      <c r="F8" s="68" t="s">
        <v>2160</v>
      </c>
      <c r="G8" s="68" t="str">
        <f t="shared" si="1"/>
        <v>ร้านทองจันทร์เพิ่มพูนทรัพย์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tr">
        <f>+B8</f>
        <v>ค่าสารเคมี</v>
      </c>
      <c r="C9" s="14">
        <v>2400</v>
      </c>
      <c r="D9" s="22">
        <f t="shared" si="0"/>
        <v>2400</v>
      </c>
      <c r="E9" s="15" t="s">
        <v>155</v>
      </c>
      <c r="F9" s="68" t="str">
        <f>+F8</f>
        <v>ร้านทองจันทร์เพิ่มพูนทรัพย์</v>
      </c>
      <c r="G9" s="68" t="str">
        <f t="shared" si="1"/>
        <v>ร้านทองจันทร์เพิ่มพูนทรัพย์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42</v>
      </c>
      <c r="C10" s="14">
        <v>100</v>
      </c>
      <c r="D10" s="22">
        <f t="shared" si="0"/>
        <v>100</v>
      </c>
      <c r="E10" s="15" t="s">
        <v>155</v>
      </c>
      <c r="F10" s="68" t="s">
        <v>1918</v>
      </c>
      <c r="G10" s="68" t="str">
        <f t="shared" si="1"/>
        <v>จ.รุ่งเรืองวัสดุ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94</v>
      </c>
      <c r="C11" s="14">
        <v>305</v>
      </c>
      <c r="D11" s="22">
        <f t="shared" si="0"/>
        <v>305</v>
      </c>
      <c r="E11" s="15" t="s">
        <v>155</v>
      </c>
      <c r="F11" s="68" t="s">
        <v>2264</v>
      </c>
      <c r="G11" s="68" t="str">
        <f t="shared" si="1"/>
        <v>ร้านวัฒนาภัณฑ์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tr">
        <f>+B8:B8</f>
        <v>ค่าสารเคมี</v>
      </c>
      <c r="C12" s="14">
        <v>2460</v>
      </c>
      <c r="D12" s="22">
        <f t="shared" si="0"/>
        <v>2460</v>
      </c>
      <c r="E12" s="15" t="s">
        <v>155</v>
      </c>
      <c r="F12" s="68" t="str">
        <f>+F9</f>
        <v>ร้านทองจันทร์เพิ่มพูนทรัพย์</v>
      </c>
      <c r="G12" s="68" t="str">
        <f t="shared" si="1"/>
        <v>ร้านทองจันทร์เพิ่มพูนทรัพย์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tr">
        <f>+B10</f>
        <v>ค่าใช้จ่ายเบ็ดเตล็ด</v>
      </c>
      <c r="C13" s="14">
        <v>1760</v>
      </c>
      <c r="D13" s="22">
        <f t="shared" si="0"/>
        <v>1760</v>
      </c>
      <c r="E13" s="15" t="s">
        <v>155</v>
      </c>
      <c r="F13" s="68" t="s">
        <v>2265</v>
      </c>
      <c r="G13" s="68" t="str">
        <f t="shared" si="1"/>
        <v>ร้าน เอส.บุ๊ค เซ็นเตอร์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33</v>
      </c>
      <c r="C14" s="14">
        <v>2460</v>
      </c>
      <c r="D14" s="22">
        <f t="shared" si="0"/>
        <v>2460</v>
      </c>
      <c r="E14" s="15" t="s">
        <v>155</v>
      </c>
      <c r="F14" s="68" t="str">
        <f>+F12</f>
        <v>ร้านทองจันทร์เพิ่มพูนทรัพย์</v>
      </c>
      <c r="G14" s="68" t="str">
        <f t="shared" si="1"/>
        <v>ร้านทองจันทร์เพิ่มพูนทรัพย์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tr">
        <f>+B13</f>
        <v>ค่าใช้จ่ายเบ็ดเตล็ด</v>
      </c>
      <c r="C15" s="88">
        <v>715</v>
      </c>
      <c r="D15" s="22">
        <f t="shared" si="0"/>
        <v>715</v>
      </c>
      <c r="E15" s="89" t="s">
        <v>155</v>
      </c>
      <c r="F15" s="68" t="str">
        <f>+F13</f>
        <v>ร้าน เอส.บุ๊ค เซ็นเตอร์</v>
      </c>
      <c r="G15" s="68" t="str">
        <f t="shared" si="1"/>
        <v>ร้าน เอส.บุ๊ค เซ็นเตอร์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tr">
        <f>+B9</f>
        <v>ค่าสารเคมี</v>
      </c>
      <c r="C16" s="162">
        <v>2460</v>
      </c>
      <c r="D16" s="22">
        <f t="shared" si="0"/>
        <v>2460</v>
      </c>
      <c r="E16" s="89" t="str">
        <f aca="true" t="shared" si="2" ref="E16:E24">+E15</f>
        <v>วิธีเฉพาะเจาะจง</v>
      </c>
      <c r="F16" s="68" t="str">
        <f>+F12</f>
        <v>ร้านทองจันทร์เพิ่มพูนทรัพย์</v>
      </c>
      <c r="G16" s="68" t="str">
        <f>+F16</f>
        <v>ร้านทองจันทร์เพิ่มพูนทรัพย์</v>
      </c>
      <c r="H16" s="15" t="s">
        <v>161</v>
      </c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">
        <v>2080</v>
      </c>
      <c r="C17" s="162">
        <v>2700</v>
      </c>
      <c r="D17" s="22">
        <f t="shared" si="0"/>
        <v>2700</v>
      </c>
      <c r="E17" s="89" t="str">
        <f t="shared" si="2"/>
        <v>วิธีเฉพาะเจาะจง</v>
      </c>
      <c r="F17" s="68" t="s">
        <v>2266</v>
      </c>
      <c r="G17" s="68" t="str">
        <f>+F17</f>
        <v>เจริญบรรจงออโต้พาร์ท</v>
      </c>
      <c r="H17" s="15" t="s">
        <v>161</v>
      </c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62"/>
      <c r="D18" s="22">
        <f>+D19</f>
        <v>0</v>
      </c>
      <c r="E18" s="89" t="str">
        <f t="shared" si="2"/>
        <v>วิธีเฉพาะเจาะจง</v>
      </c>
      <c r="F18" s="68" t="str">
        <f>+F15</f>
        <v>ร้าน เอส.บุ๊ค เซ็นเตอร์</v>
      </c>
      <c r="G18" s="68" t="str">
        <f>+F18</f>
        <v>ร้าน เอส.บุ๊ค เซ็นเตอร์</v>
      </c>
      <c r="H18" s="15" t="s">
        <v>161</v>
      </c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62"/>
      <c r="D19" s="22">
        <f>+D20</f>
        <v>0</v>
      </c>
      <c r="E19" s="89" t="str">
        <f t="shared" si="2"/>
        <v>วิธีเฉพาะเจาะจง</v>
      </c>
      <c r="F19" s="68" t="s">
        <v>2253</v>
      </c>
      <c r="G19" s="68" t="str">
        <f>+F19</f>
        <v>ร้านช่างชัย</v>
      </c>
      <c r="H19" s="15" t="s">
        <v>161</v>
      </c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62"/>
      <c r="D20" s="22">
        <f>+D21</f>
        <v>0</v>
      </c>
      <c r="E20" s="89" t="str">
        <f t="shared" si="2"/>
        <v>วิธีเฉพาะเจาะจง</v>
      </c>
      <c r="F20" s="68" t="str">
        <f>+F19</f>
        <v>ร้านช่างชัย</v>
      </c>
      <c r="G20" s="68" t="str">
        <f>+G19</f>
        <v>ร้านช่างชัย</v>
      </c>
      <c r="H20" s="15" t="s">
        <v>161</v>
      </c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62"/>
      <c r="D21" s="22">
        <f>+D22</f>
        <v>0</v>
      </c>
      <c r="E21" s="89" t="str">
        <f t="shared" si="2"/>
        <v>วิธีเฉพาะเจาะจง</v>
      </c>
      <c r="F21" s="68" t="s">
        <v>2084</v>
      </c>
      <c r="G21" s="68" t="str">
        <f>+F21</f>
        <v>ร้านป้ากานดา</v>
      </c>
      <c r="H21" s="15" t="s">
        <v>161</v>
      </c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62"/>
      <c r="D22" s="22"/>
      <c r="E22" s="89" t="str">
        <f t="shared" si="2"/>
        <v>วิธีเฉพาะเจาะจง</v>
      </c>
      <c r="F22" s="68"/>
      <c r="G22" s="68"/>
      <c r="H22" s="15" t="s">
        <v>161</v>
      </c>
      <c r="I22" s="90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62"/>
      <c r="D23" s="22"/>
      <c r="E23" s="89" t="str">
        <f t="shared" si="2"/>
        <v>วิธีเฉพาะเจาะจง</v>
      </c>
      <c r="F23" s="68"/>
      <c r="G23" s="68"/>
      <c r="H23" s="15" t="s">
        <v>161</v>
      </c>
      <c r="I23" s="90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62"/>
      <c r="D24" s="22"/>
      <c r="E24" s="89" t="str">
        <f t="shared" si="2"/>
        <v>วิธีเฉพาะเจาะจง</v>
      </c>
      <c r="F24" s="68"/>
      <c r="G24" s="68"/>
      <c r="H24" s="15" t="s">
        <v>161</v>
      </c>
      <c r="I24" s="90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SUM(C7:C21)</f>
        <v>18630</v>
      </c>
      <c r="D25" s="22"/>
      <c r="E25" s="13"/>
      <c r="F25" s="15"/>
      <c r="G25" s="13"/>
      <c r="H25" s="15"/>
      <c r="I25" s="13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29</v>
      </c>
      <c r="C28" s="14">
        <v>540</v>
      </c>
      <c r="D28" s="14">
        <f>+C28</f>
        <v>540</v>
      </c>
      <c r="E28" s="15" t="s">
        <v>155</v>
      </c>
      <c r="F28" s="68" t="s">
        <v>1932</v>
      </c>
      <c r="G28" s="68" t="str">
        <f aca="true" t="shared" si="3" ref="G28:G34">+F28</f>
        <v>ร้านเสรีวิทยาภัณฑ์</v>
      </c>
      <c r="H28" s="15" t="s">
        <v>161</v>
      </c>
      <c r="I28" s="67"/>
      <c r="J28" s="92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27</v>
      </c>
      <c r="C29" s="14">
        <v>2450</v>
      </c>
      <c r="D29" s="14">
        <f>+C29</f>
        <v>2450</v>
      </c>
      <c r="E29" s="15" t="s">
        <v>155</v>
      </c>
      <c r="F29" s="68" t="s">
        <v>1931</v>
      </c>
      <c r="G29" s="68" t="str">
        <f t="shared" si="3"/>
        <v>อู่นาวาเจริญยนต์</v>
      </c>
      <c r="H29" s="15" t="s">
        <v>161</v>
      </c>
      <c r="I29" s="67"/>
      <c r="J29" s="92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 hidden="1">
      <c r="A30" s="15"/>
      <c r="B30" s="13"/>
      <c r="C30" s="14"/>
      <c r="D30" s="14"/>
      <c r="E30" s="15" t="s">
        <v>155</v>
      </c>
      <c r="F30" s="68" t="s">
        <v>2234</v>
      </c>
      <c r="G30" s="68" t="str">
        <f t="shared" si="3"/>
        <v>หจก.เอกรวีวัสดุก่อสร้าง</v>
      </c>
      <c r="H30" s="15" t="s">
        <v>161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 hidden="1">
      <c r="A31" s="15"/>
      <c r="B31" s="13"/>
      <c r="C31" s="14"/>
      <c r="D31" s="14"/>
      <c r="E31" s="15" t="s">
        <v>155</v>
      </c>
      <c r="F31" s="68" t="s">
        <v>2235</v>
      </c>
      <c r="G31" s="68" t="str">
        <f t="shared" si="3"/>
        <v>ร้านปวิตร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 hidden="1">
      <c r="A32" s="15"/>
      <c r="B32" s="13"/>
      <c r="C32" s="14"/>
      <c r="D32" s="14"/>
      <c r="E32" s="15" t="s">
        <v>155</v>
      </c>
      <c r="F32" s="68" t="s">
        <v>2236</v>
      </c>
      <c r="G32" s="68" t="str">
        <f t="shared" si="3"/>
        <v>หจก.เขื่องในวัสดุก่อกสร้าง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 hidden="1">
      <c r="A33" s="15"/>
      <c r="B33" s="13"/>
      <c r="C33" s="20"/>
      <c r="D33" s="14"/>
      <c r="E33" s="15" t="str">
        <f aca="true" t="shared" si="4" ref="E33:E38">+E32</f>
        <v>วิธีเฉพาะเจาะจง</v>
      </c>
      <c r="F33" s="68" t="s">
        <v>2238</v>
      </c>
      <c r="G33" s="68" t="str">
        <f t="shared" si="3"/>
        <v>ร้านแสงฟ้า 2</v>
      </c>
      <c r="H33" s="15" t="str">
        <f aca="true" t="shared" si="5" ref="H33:H38">+H32</f>
        <v>ราคาและคุณภาพสินค้า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 hidden="1">
      <c r="A34" s="15"/>
      <c r="B34" s="13"/>
      <c r="C34" s="20"/>
      <c r="D34" s="14"/>
      <c r="E34" s="15" t="str">
        <f t="shared" si="4"/>
        <v>วิธีเฉพาะเจาะจง</v>
      </c>
      <c r="F34" s="68" t="s">
        <v>2239</v>
      </c>
      <c r="G34" s="68" t="str">
        <f t="shared" si="3"/>
        <v>ร้านแสงฟ้าวัสดุก่อสร้าง</v>
      </c>
      <c r="H34" s="15" t="str">
        <f t="shared" si="5"/>
        <v>ราคาและคุณภาพสินค้า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>
        <v>0</v>
      </c>
      <c r="C35" s="20">
        <v>0</v>
      </c>
      <c r="D35" s="14">
        <f>+C35</f>
        <v>0</v>
      </c>
      <c r="E35" s="15" t="str">
        <f t="shared" si="4"/>
        <v>วิธีเฉพาะเจาะจง</v>
      </c>
      <c r="F35" s="68" t="str">
        <f>+F28</f>
        <v>ร้านเสรีวิทยาภัณฑ์</v>
      </c>
      <c r="G35" s="68" t="str">
        <f>+F35</f>
        <v>ร้านเสรีวิทยาภัณฑ์</v>
      </c>
      <c r="H35" s="15" t="str">
        <f t="shared" si="5"/>
        <v>ราคาและคุณภาพสินค้า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>
        <f>+B33</f>
        <v>0</v>
      </c>
      <c r="C36" s="20">
        <v>0</v>
      </c>
      <c r="D36" s="14">
        <f>+C36</f>
        <v>0</v>
      </c>
      <c r="E36" s="15" t="str">
        <f t="shared" si="4"/>
        <v>วิธีเฉพาะเจาะจง</v>
      </c>
      <c r="F36" s="68" t="str">
        <f>+F31</f>
        <v>ร้านปวิตร</v>
      </c>
      <c r="G36" s="68" t="str">
        <f>+F36</f>
        <v>ร้านปวิตร</v>
      </c>
      <c r="H36" s="15" t="str">
        <f t="shared" si="5"/>
        <v>ราคาและคุณภาพสินค้า</v>
      </c>
      <c r="I36" s="67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 t="str">
        <f>+B29</f>
        <v>ค่าซ่อมแซม(ยานพาหนะ)</v>
      </c>
      <c r="C37" s="20">
        <v>0</v>
      </c>
      <c r="D37" s="14">
        <f>+C37</f>
        <v>0</v>
      </c>
      <c r="E37" s="15" t="str">
        <f t="shared" si="4"/>
        <v>วิธีเฉพาะเจาะจง</v>
      </c>
      <c r="F37" s="68">
        <v>0</v>
      </c>
      <c r="G37" s="68">
        <f>+F37</f>
        <v>0</v>
      </c>
      <c r="H37" s="15" t="str">
        <f t="shared" si="5"/>
        <v>ราคาและคุณภาพสินค้า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20"/>
      <c r="D38" s="14"/>
      <c r="E38" s="15" t="str">
        <f t="shared" si="4"/>
        <v>วิธีเฉพาะเจาะจง</v>
      </c>
      <c r="F38" s="68"/>
      <c r="G38" s="68"/>
      <c r="H38" s="15" t="str">
        <f t="shared" si="5"/>
        <v>ราคาและคุณภาพสินค้า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 thickBot="1">
      <c r="A39" s="15"/>
      <c r="B39" s="17"/>
      <c r="C39" s="62">
        <f>SUM(C28:C37)</f>
        <v>2990</v>
      </c>
      <c r="D39" s="14"/>
      <c r="E39" s="13"/>
      <c r="F39" s="15"/>
      <c r="G39" s="13"/>
      <c r="H39" s="15"/>
      <c r="I39" s="13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3" customFormat="1" ht="19.5" customHeight="1" thickTop="1">
      <c r="A40" s="15"/>
      <c r="B40" s="17"/>
      <c r="C40" s="58"/>
      <c r="D40" s="14"/>
      <c r="E40" s="13"/>
      <c r="F40" s="15"/>
      <c r="G40" s="13"/>
      <c r="H40" s="15"/>
      <c r="I40" s="13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76">
        <v>3</v>
      </c>
      <c r="B41" s="169" t="s">
        <v>19</v>
      </c>
      <c r="C41" s="170"/>
      <c r="D41" s="170"/>
      <c r="E41" s="170"/>
      <c r="F41" s="170"/>
      <c r="G41" s="170"/>
      <c r="H41" s="170"/>
      <c r="I41" s="171"/>
      <c r="J41" s="92"/>
      <c r="K41" s="51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2267</v>
      </c>
      <c r="C42" s="14">
        <v>5858</v>
      </c>
      <c r="D42" s="14">
        <f aca="true" t="shared" si="6" ref="D42:D56">+C42</f>
        <v>5858</v>
      </c>
      <c r="E42" s="15" t="s">
        <v>155</v>
      </c>
      <c r="F42" s="71" t="s">
        <v>2268</v>
      </c>
      <c r="G42" s="71" t="str">
        <f>+F42</f>
        <v>อู่ ช่างไต๋</v>
      </c>
      <c r="H42" s="15" t="s">
        <v>161</v>
      </c>
      <c r="I42" s="67"/>
      <c r="J42" s="92">
        <v>15450.13</v>
      </c>
      <c r="K42" s="45">
        <v>5950</v>
      </c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tr">
        <f>+B42</f>
        <v>ค่าซ่อมแซม(ยานะพาหนะ) </v>
      </c>
      <c r="C43" s="14">
        <v>150</v>
      </c>
      <c r="D43" s="14">
        <f t="shared" si="6"/>
        <v>150</v>
      </c>
      <c r="E43" s="15" t="s">
        <v>155</v>
      </c>
      <c r="F43" s="71" t="s">
        <v>2269</v>
      </c>
      <c r="G43" s="71" t="str">
        <f>+F43</f>
        <v>อู่ หนุ่มยานยนต์</v>
      </c>
      <c r="H43" s="15" t="s">
        <v>161</v>
      </c>
      <c r="I43" s="67"/>
      <c r="J43" s="92">
        <v>4500</v>
      </c>
      <c r="K43" s="45">
        <v>9376</v>
      </c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9.5" customHeight="1">
      <c r="A44" s="15"/>
      <c r="B44" s="13" t="s">
        <v>42</v>
      </c>
      <c r="C44" s="26">
        <v>1005</v>
      </c>
      <c r="D44" s="14">
        <f t="shared" si="6"/>
        <v>1005</v>
      </c>
      <c r="E44" s="15" t="s">
        <v>155</v>
      </c>
      <c r="F44" s="71" t="s">
        <v>2046</v>
      </c>
      <c r="G44" s="71" t="str">
        <f>+F44</f>
        <v>น้ำยืนยางพารา สาขา 2 ช่องเม็ก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9.5" customHeight="1">
      <c r="A45" s="15"/>
      <c r="B45" s="13" t="s">
        <v>29</v>
      </c>
      <c r="C45" s="14">
        <v>606</v>
      </c>
      <c r="D45" s="14">
        <f t="shared" si="6"/>
        <v>606</v>
      </c>
      <c r="E45" s="15" t="s">
        <v>155</v>
      </c>
      <c r="F45" s="71" t="str">
        <f>+F42</f>
        <v>อู่ ช่างไต๋</v>
      </c>
      <c r="G45" s="68" t="str">
        <f aca="true" t="shared" si="7" ref="G45:G52">+F45</f>
        <v>อู่ ช่างไต๋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9.5" customHeight="1">
      <c r="A46" s="15"/>
      <c r="B46" s="13" t="s">
        <v>2015</v>
      </c>
      <c r="C46" s="14">
        <v>990</v>
      </c>
      <c r="D46" s="14">
        <f t="shared" si="6"/>
        <v>990</v>
      </c>
      <c r="E46" s="15" t="s">
        <v>155</v>
      </c>
      <c r="F46" s="68" t="s">
        <v>2270</v>
      </c>
      <c r="G46" s="68" t="str">
        <f t="shared" si="7"/>
        <v>ซันไวน์ คอมพิวเตอร์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17" s="19" customFormat="1" ht="18.75" customHeight="1">
      <c r="A47" s="15"/>
      <c r="B47" s="13" t="s">
        <v>29</v>
      </c>
      <c r="C47" s="14">
        <v>2700</v>
      </c>
      <c r="D47" s="14">
        <f t="shared" si="6"/>
        <v>2700</v>
      </c>
      <c r="E47" s="15" t="s">
        <v>155</v>
      </c>
      <c r="F47" s="68" t="str">
        <f>+F44</f>
        <v>น้ำยืนยางพารา สาขา 2 ช่องเม็ก</v>
      </c>
      <c r="G47" s="68" t="str">
        <f t="shared" si="7"/>
        <v>น้ำยืนยางพารา สาขา 2 ช่องเม็ก</v>
      </c>
      <c r="H47" s="15" t="s">
        <v>161</v>
      </c>
      <c r="I47" s="67"/>
      <c r="J47" s="92"/>
      <c r="K47" s="45"/>
      <c r="L47" s="16"/>
      <c r="M47" s="16"/>
      <c r="N47" s="16"/>
      <c r="O47" s="16"/>
      <c r="P47" s="16"/>
      <c r="Q47" s="16"/>
    </row>
    <row r="48" spans="1:17" s="19" customFormat="1" ht="19.5" customHeight="1">
      <c r="A48" s="15"/>
      <c r="B48" s="13" t="s">
        <v>2015</v>
      </c>
      <c r="C48" s="14">
        <v>9500</v>
      </c>
      <c r="D48" s="14">
        <f t="shared" si="6"/>
        <v>9500</v>
      </c>
      <c r="E48" s="15" t="s">
        <v>155</v>
      </c>
      <c r="F48" s="71" t="str">
        <f>+F42</f>
        <v>อู่ ช่างไต๋</v>
      </c>
      <c r="G48" s="68" t="str">
        <f t="shared" si="7"/>
        <v>อู่ ช่างไต๋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>
      <c r="A49" s="15"/>
      <c r="B49" s="13" t="str">
        <f>+B43</f>
        <v>ค่าซ่อมแซม(ยานะพาหนะ) </v>
      </c>
      <c r="C49" s="14">
        <v>150</v>
      </c>
      <c r="D49" s="14">
        <f t="shared" si="6"/>
        <v>150</v>
      </c>
      <c r="E49" s="15" t="s">
        <v>155</v>
      </c>
      <c r="F49" s="71" t="str">
        <f>+F43</f>
        <v>อู่ หนุ่มยานยนต์</v>
      </c>
      <c r="G49" s="68" t="str">
        <f t="shared" si="7"/>
        <v>อู่ หนุ่มยานยนต์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>
      <c r="A50" s="15"/>
      <c r="B50" s="13" t="s">
        <v>29</v>
      </c>
      <c r="C50" s="14">
        <v>220</v>
      </c>
      <c r="D50" s="14">
        <f t="shared" si="6"/>
        <v>220</v>
      </c>
      <c r="E50" s="15" t="s">
        <v>155</v>
      </c>
      <c r="F50" s="68" t="s">
        <v>2046</v>
      </c>
      <c r="G50" s="68" t="str">
        <f t="shared" si="7"/>
        <v>น้ำยืนยางพารา สาขา 2 ช่องเม็ก</v>
      </c>
      <c r="H50" s="15" t="s">
        <v>161</v>
      </c>
      <c r="I50" s="67"/>
      <c r="J50" s="92">
        <v>12485.98</v>
      </c>
      <c r="K50" s="45"/>
      <c r="L50" s="16"/>
      <c r="M50" s="16"/>
      <c r="N50" s="16"/>
      <c r="O50" s="16"/>
      <c r="P50" s="16"/>
      <c r="Q50" s="16"/>
    </row>
    <row r="51" spans="1:17" s="19" customFormat="1" ht="19.5" customHeight="1">
      <c r="A51" s="15"/>
      <c r="B51" s="13" t="s">
        <v>2015</v>
      </c>
      <c r="C51" s="14">
        <v>145</v>
      </c>
      <c r="D51" s="14">
        <f t="shared" si="6"/>
        <v>145</v>
      </c>
      <c r="E51" s="15" t="s">
        <v>155</v>
      </c>
      <c r="F51" s="68" t="str">
        <f>+F50</f>
        <v>น้ำยืนยางพารา สาขา 2 ช่องเม็ก</v>
      </c>
      <c r="G51" s="68" t="str">
        <f t="shared" si="7"/>
        <v>น้ำยืนยางพารา สาขา 2 ช่องเม็ก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>
      <c r="A52" s="15"/>
      <c r="B52" s="13" t="str">
        <f>+B51</f>
        <v>ค่าซ่อมแซม(ทรัพย์สิน)</v>
      </c>
      <c r="C52" s="14">
        <v>160</v>
      </c>
      <c r="D52" s="14">
        <f t="shared" si="6"/>
        <v>160</v>
      </c>
      <c r="E52" s="15" t="s">
        <v>155</v>
      </c>
      <c r="F52" s="68" t="str">
        <f>+F51</f>
        <v>น้ำยืนยางพารา สาขา 2 ช่องเม็ก</v>
      </c>
      <c r="G52" s="68" t="str">
        <f t="shared" si="7"/>
        <v>น้ำยืนยางพารา สาขา 2 ช่องเม็ก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>
      <c r="A53" s="15"/>
      <c r="B53" s="13" t="s">
        <v>42</v>
      </c>
      <c r="C53" s="20">
        <v>110</v>
      </c>
      <c r="D53" s="14">
        <f t="shared" si="6"/>
        <v>110</v>
      </c>
      <c r="E53" s="15" t="str">
        <f>+E52</f>
        <v>วิธีเฉพาะเจาะจง</v>
      </c>
      <c r="F53" s="68" t="s">
        <v>2219</v>
      </c>
      <c r="G53" s="68" t="str">
        <f>+F53</f>
        <v>ทรายพาณิชย์</v>
      </c>
      <c r="H53" s="15" t="s">
        <v>161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 hidden="1">
      <c r="A54" s="15"/>
      <c r="B54" s="13"/>
      <c r="C54" s="20"/>
      <c r="D54" s="14">
        <f t="shared" si="6"/>
        <v>0</v>
      </c>
      <c r="E54" s="15" t="str">
        <f>+E53</f>
        <v>วิธีเฉพาะเจาะจง</v>
      </c>
      <c r="F54" s="68" t="str">
        <f>+F50</f>
        <v>น้ำยืนยางพารา สาขา 2 ช่องเม็ก</v>
      </c>
      <c r="G54" s="68" t="str">
        <f>+F54</f>
        <v>น้ำยืนยางพารา สาขา 2 ช่องเม็ก</v>
      </c>
      <c r="H54" s="15" t="s">
        <v>161</v>
      </c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 hidden="1">
      <c r="A55" s="15"/>
      <c r="B55" s="13"/>
      <c r="C55" s="20"/>
      <c r="D55" s="14">
        <f t="shared" si="6"/>
        <v>0</v>
      </c>
      <c r="E55" s="15" t="str">
        <f>+E54</f>
        <v>วิธีเฉพาะเจาะจง</v>
      </c>
      <c r="F55" s="68">
        <v>0</v>
      </c>
      <c r="G55" s="68" t="str">
        <f>+G50</f>
        <v>น้ำยืนยางพารา สาขา 2 ช่องเม็ก</v>
      </c>
      <c r="H55" s="15" t="s">
        <v>161</v>
      </c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 hidden="1">
      <c r="A56" s="15"/>
      <c r="B56" s="13"/>
      <c r="C56" s="20"/>
      <c r="D56" s="14">
        <f t="shared" si="6"/>
        <v>0</v>
      </c>
      <c r="E56" s="15" t="str">
        <f>+E55</f>
        <v>วิธีเฉพาะเจาะจง</v>
      </c>
      <c r="F56" s="68">
        <v>0</v>
      </c>
      <c r="G56" s="68">
        <f>+F56</f>
        <v>0</v>
      </c>
      <c r="H56" s="15" t="str">
        <f>+H55</f>
        <v>ราคาและคุณภาพสินค้า</v>
      </c>
      <c r="I56" s="67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hidden="1">
      <c r="A57" s="15"/>
      <c r="B57" s="13"/>
      <c r="C57" s="20"/>
      <c r="D57" s="14"/>
      <c r="E57" s="15"/>
      <c r="F57" s="68"/>
      <c r="G57" s="68"/>
      <c r="H57" s="15"/>
      <c r="I57" s="67"/>
      <c r="J57" s="92"/>
      <c r="K57" s="45"/>
      <c r="L57" s="16"/>
      <c r="M57" s="16"/>
      <c r="N57" s="16"/>
      <c r="O57" s="16"/>
      <c r="P57" s="16"/>
      <c r="Q57" s="16"/>
    </row>
    <row r="58" spans="1:17" s="19" customFormat="1" ht="19.5" customHeight="1" hidden="1">
      <c r="A58" s="15"/>
      <c r="B58" s="13"/>
      <c r="C58" s="20"/>
      <c r="D58" s="14"/>
      <c r="E58" s="15"/>
      <c r="F58" s="68"/>
      <c r="G58" s="68"/>
      <c r="H58" s="15"/>
      <c r="I58" s="67"/>
      <c r="J58" s="92"/>
      <c r="K58" s="45"/>
      <c r="L58" s="16"/>
      <c r="M58" s="16"/>
      <c r="N58" s="16"/>
      <c r="O58" s="16"/>
      <c r="P58" s="16"/>
      <c r="Q58" s="16"/>
    </row>
    <row r="59" spans="1:17" s="19" customFormat="1" ht="19.5" customHeight="1" thickBot="1">
      <c r="A59" s="15"/>
      <c r="B59" s="17"/>
      <c r="C59" s="62">
        <f>SUM(C42:C56)</f>
        <v>21594</v>
      </c>
      <c r="D59" s="14"/>
      <c r="E59" s="13"/>
      <c r="F59" s="15"/>
      <c r="G59" s="13"/>
      <c r="H59" s="15"/>
      <c r="I59" s="13"/>
      <c r="J59" s="92"/>
      <c r="K59" s="45"/>
      <c r="L59" s="16"/>
      <c r="M59" s="16"/>
      <c r="N59" s="16"/>
      <c r="O59" s="16"/>
      <c r="P59" s="16"/>
      <c r="Q59" s="16"/>
    </row>
    <row r="60" spans="1:17" s="19" customFormat="1" ht="19.5" customHeight="1" thickTop="1">
      <c r="A60" s="15"/>
      <c r="B60" s="17"/>
      <c r="C60" s="58"/>
      <c r="D60" s="14"/>
      <c r="E60" s="13"/>
      <c r="F60" s="15"/>
      <c r="G60" s="13"/>
      <c r="H60" s="15"/>
      <c r="I60" s="13"/>
      <c r="J60" s="92"/>
      <c r="L60" s="16"/>
      <c r="M60" s="16"/>
      <c r="N60" s="16"/>
      <c r="O60" s="16"/>
      <c r="P60" s="16"/>
      <c r="Q60" s="16"/>
    </row>
    <row r="61" spans="1:29" s="18" customFormat="1" ht="19.5" customHeight="1">
      <c r="A61" s="28"/>
      <c r="B61" s="29"/>
      <c r="C61" s="10"/>
      <c r="D61" s="60"/>
      <c r="E61" s="30"/>
      <c r="F61" s="28"/>
      <c r="G61" s="30"/>
      <c r="H61" s="28"/>
      <c r="I61" s="30"/>
      <c r="J61" s="92"/>
      <c r="K61" s="45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>
      <c r="A62" s="28"/>
      <c r="B62" s="29"/>
      <c r="C62" s="60">
        <f>+C25+C39+C59</f>
        <v>43214</v>
      </c>
      <c r="D62" s="60"/>
      <c r="E62" s="30"/>
      <c r="F62" s="28"/>
      <c r="G62" s="30"/>
      <c r="H62" s="30"/>
      <c r="I62" s="30"/>
      <c r="J62" s="92"/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>
      <c r="A63" s="38"/>
      <c r="B63" s="39"/>
      <c r="C63" s="65"/>
      <c r="D63" s="41"/>
      <c r="E63" s="40"/>
      <c r="F63" s="38"/>
      <c r="G63" s="40"/>
      <c r="H63" s="40"/>
      <c r="I63" s="40"/>
      <c r="J63" s="92"/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ht="21.75" customHeight="1"/>
    <row r="65" spans="1:9" ht="24">
      <c r="A65" s="172" t="str">
        <f>+A2</f>
        <v>สรุปผลการดำเนินการจัดซื้อจัดจ้างในรอบเดือน</v>
      </c>
      <c r="B65" s="172"/>
      <c r="C65" s="172"/>
      <c r="D65" s="172"/>
      <c r="E65" s="172"/>
      <c r="F65" s="172"/>
      <c r="G65" s="172"/>
      <c r="H65" s="172"/>
      <c r="I65" s="72"/>
    </row>
    <row r="66" spans="1:9" ht="24">
      <c r="A66" s="172" t="s">
        <v>1</v>
      </c>
      <c r="B66" s="172"/>
      <c r="C66" s="172"/>
      <c r="D66" s="172"/>
      <c r="E66" s="172"/>
      <c r="F66" s="172"/>
      <c r="G66" s="172"/>
      <c r="H66" s="172"/>
      <c r="I66" s="72"/>
    </row>
    <row r="67" spans="1:9" ht="24">
      <c r="A67" s="173" t="str">
        <f>+A4</f>
        <v>วันที่ 30  กันยายน 2562</v>
      </c>
      <c r="B67" s="173"/>
      <c r="C67" s="173"/>
      <c r="D67" s="173"/>
      <c r="E67" s="173"/>
      <c r="F67" s="173"/>
      <c r="G67" s="173"/>
      <c r="H67" s="173"/>
      <c r="I67" s="55" t="str">
        <f>+I4</f>
        <v>แบบ สขร.1</v>
      </c>
    </row>
    <row r="68" spans="1:9" ht="71.25" customHeight="1">
      <c r="A68" s="3" t="s">
        <v>149</v>
      </c>
      <c r="B68" s="3" t="s">
        <v>146</v>
      </c>
      <c r="C68" s="3" t="s">
        <v>147</v>
      </c>
      <c r="D68" s="3" t="s">
        <v>148</v>
      </c>
      <c r="E68" s="3" t="s">
        <v>150</v>
      </c>
      <c r="F68" s="3" t="s">
        <v>152</v>
      </c>
      <c r="G68" s="3" t="s">
        <v>153</v>
      </c>
      <c r="H68" s="3" t="s">
        <v>154</v>
      </c>
      <c r="I68" s="3" t="s">
        <v>156</v>
      </c>
    </row>
    <row r="69" spans="1:29" s="18" customFormat="1" ht="19.5" customHeight="1">
      <c r="A69" s="177" t="s">
        <v>22</v>
      </c>
      <c r="B69" s="178"/>
      <c r="C69" s="66">
        <f>+C62</f>
        <v>43214</v>
      </c>
      <c r="D69" s="54"/>
      <c r="E69" s="53"/>
      <c r="F69" s="52"/>
      <c r="G69" s="53"/>
      <c r="H69" s="52"/>
      <c r="I69" s="53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76">
        <v>4</v>
      </c>
      <c r="B70" s="169" t="s">
        <v>20</v>
      </c>
      <c r="C70" s="170"/>
      <c r="D70" s="170"/>
      <c r="E70" s="170"/>
      <c r="F70" s="170"/>
      <c r="G70" s="170"/>
      <c r="H70" s="170"/>
      <c r="I70" s="171"/>
      <c r="J70" s="92"/>
      <c r="K70" s="51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2272</v>
      </c>
      <c r="C71" s="14">
        <v>2932</v>
      </c>
      <c r="D71" s="14">
        <f>+C71</f>
        <v>2932</v>
      </c>
      <c r="E71" s="15" t="s">
        <v>155</v>
      </c>
      <c r="F71" s="71" t="s">
        <v>2046</v>
      </c>
      <c r="G71" s="71" t="str">
        <f>+F71</f>
        <v>น้ำยืนยางพารา สาขา 2 ช่องเม็ก</v>
      </c>
      <c r="H71" s="15" t="s">
        <v>161</v>
      </c>
      <c r="I71" s="67"/>
      <c r="J71" s="92">
        <v>3145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">
        <v>2271</v>
      </c>
      <c r="C72" s="14">
        <v>9962</v>
      </c>
      <c r="D72" s="14">
        <f>+C72</f>
        <v>9962</v>
      </c>
      <c r="E72" s="15" t="s">
        <v>155</v>
      </c>
      <c r="F72" s="71" t="s">
        <v>2170</v>
      </c>
      <c r="G72" s="71" t="str">
        <f>+F72</f>
        <v>ร้านอู่ช่างไต๋</v>
      </c>
      <c r="H72" s="15" t="s">
        <v>161</v>
      </c>
      <c r="I72" s="67"/>
      <c r="J72" s="92" t="s">
        <v>1819</v>
      </c>
      <c r="K72" s="45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>
      <c r="A73" s="15"/>
      <c r="B73" s="13" t="s">
        <v>2271</v>
      </c>
      <c r="C73" s="26">
        <v>1600</v>
      </c>
      <c r="D73" s="14">
        <f aca="true" t="shared" si="8" ref="D73:D82">+C73</f>
        <v>1600</v>
      </c>
      <c r="E73" s="15" t="s">
        <v>155</v>
      </c>
      <c r="F73" s="71" t="str">
        <f>+F72</f>
        <v>ร้านอู่ช่างไต๋</v>
      </c>
      <c r="G73" s="71" t="str">
        <f aca="true" t="shared" si="9" ref="G73:G86">+F73</f>
        <v>ร้านอู่ช่างไต๋</v>
      </c>
      <c r="H73" s="15" t="s">
        <v>161</v>
      </c>
      <c r="I73" s="67"/>
      <c r="J73" s="92" t="s">
        <v>1820</v>
      </c>
      <c r="K73" s="47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>
      <c r="A74" s="15"/>
      <c r="B74" s="13" t="s">
        <v>94</v>
      </c>
      <c r="C74" s="14">
        <v>157</v>
      </c>
      <c r="D74" s="14">
        <f t="shared" si="8"/>
        <v>157</v>
      </c>
      <c r="E74" s="15" t="s">
        <v>155</v>
      </c>
      <c r="F74" s="71" t="s">
        <v>1968</v>
      </c>
      <c r="G74" s="71" t="str">
        <f>+F74</f>
        <v>ร้านภารดี</v>
      </c>
      <c r="H74" s="15" t="s">
        <v>161</v>
      </c>
      <c r="I74" s="67"/>
      <c r="J74" s="92" t="s">
        <v>1819</v>
      </c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 hidden="1">
      <c r="A75" s="15"/>
      <c r="B75" s="13">
        <v>0</v>
      </c>
      <c r="C75" s="14">
        <v>0</v>
      </c>
      <c r="D75" s="14">
        <f t="shared" si="8"/>
        <v>0</v>
      </c>
      <c r="E75" s="15" t="s">
        <v>155</v>
      </c>
      <c r="F75" s="71" t="str">
        <f>+F72</f>
        <v>ร้านอู่ช่างไต๋</v>
      </c>
      <c r="G75" s="71" t="str">
        <f t="shared" si="9"/>
        <v>ร้านอู่ช่างไต๋</v>
      </c>
      <c r="H75" s="15" t="s">
        <v>161</v>
      </c>
      <c r="I75" s="67"/>
      <c r="J75" s="92" t="s">
        <v>1818</v>
      </c>
      <c r="K75" s="47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 hidden="1">
      <c r="A76" s="15"/>
      <c r="B76" s="13">
        <v>0</v>
      </c>
      <c r="C76" s="14">
        <v>0</v>
      </c>
      <c r="D76" s="14">
        <f t="shared" si="8"/>
        <v>0</v>
      </c>
      <c r="E76" s="15" t="s">
        <v>155</v>
      </c>
      <c r="F76" s="71" t="str">
        <f>+F75</f>
        <v>ร้านอู่ช่างไต๋</v>
      </c>
      <c r="G76" s="71" t="str">
        <f t="shared" si="9"/>
        <v>ร้านอู่ช่างไต๋</v>
      </c>
      <c r="H76" s="15" t="s">
        <v>161</v>
      </c>
      <c r="I76" s="67"/>
      <c r="J76" s="91">
        <v>6076.75</v>
      </c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 hidden="1">
      <c r="A77" s="15"/>
      <c r="B77" s="13">
        <v>0</v>
      </c>
      <c r="C77" s="14">
        <v>0</v>
      </c>
      <c r="D77" s="14">
        <f t="shared" si="8"/>
        <v>0</v>
      </c>
      <c r="E77" s="15" t="s">
        <v>155</v>
      </c>
      <c r="F77" s="71" t="s">
        <v>2174</v>
      </c>
      <c r="G77" s="71" t="str">
        <f t="shared" si="9"/>
        <v>น้ำยืนยางพารา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hidden="1">
      <c r="A78" s="15"/>
      <c r="B78" s="13">
        <v>0</v>
      </c>
      <c r="C78" s="14">
        <v>0</v>
      </c>
      <c r="D78" s="14">
        <f t="shared" si="8"/>
        <v>0</v>
      </c>
      <c r="E78" s="15" t="s">
        <v>155</v>
      </c>
      <c r="F78" s="68" t="str">
        <f>+F77</f>
        <v>น้ำยืนยางพารา</v>
      </c>
      <c r="G78" s="71" t="str">
        <f t="shared" si="9"/>
        <v>น้ำยืนยางพารา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hidden="1">
      <c r="A79" s="15"/>
      <c r="B79" s="13">
        <v>0</v>
      </c>
      <c r="C79" s="14">
        <v>0</v>
      </c>
      <c r="D79" s="14">
        <f t="shared" si="8"/>
        <v>0</v>
      </c>
      <c r="E79" s="15" t="s">
        <v>155</v>
      </c>
      <c r="F79" s="68" t="s">
        <v>2174</v>
      </c>
      <c r="G79" s="71" t="str">
        <f t="shared" si="9"/>
        <v>น้ำยืนยางพารา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3">
        <v>0</v>
      </c>
      <c r="C80" s="14">
        <v>0</v>
      </c>
      <c r="D80" s="14">
        <f t="shared" si="8"/>
        <v>0</v>
      </c>
      <c r="E80" s="15" t="s">
        <v>155</v>
      </c>
      <c r="F80" s="68" t="str">
        <f>+F79</f>
        <v>น้ำยืนยางพารา</v>
      </c>
      <c r="G80" s="71" t="str">
        <f t="shared" si="9"/>
        <v>น้ำยืนยางพารา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3">
        <v>0</v>
      </c>
      <c r="C81" s="14">
        <v>0</v>
      </c>
      <c r="D81" s="14">
        <f t="shared" si="8"/>
        <v>0</v>
      </c>
      <c r="E81" s="15" t="s">
        <v>155</v>
      </c>
      <c r="F81" s="68" t="str">
        <f>+F51</f>
        <v>น้ำยืนยางพารา สาขา 2 ช่องเม็ก</v>
      </c>
      <c r="G81" s="71" t="str">
        <f t="shared" si="9"/>
        <v>น้ำยืนยางพารา สาขา 2 ช่องเม็ก</v>
      </c>
      <c r="H81" s="15" t="s">
        <v>161</v>
      </c>
      <c r="I81" s="15"/>
      <c r="J81" s="92"/>
      <c r="K81" s="158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3">
        <v>0</v>
      </c>
      <c r="C82" s="14">
        <v>0</v>
      </c>
      <c r="D82" s="14">
        <f t="shared" si="8"/>
        <v>0</v>
      </c>
      <c r="E82" s="15" t="s">
        <v>155</v>
      </c>
      <c r="F82" s="68"/>
      <c r="G82" s="71">
        <f t="shared" si="9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14"/>
      <c r="D83" s="14">
        <f>+C83</f>
        <v>0</v>
      </c>
      <c r="E83" s="15" t="s">
        <v>155</v>
      </c>
      <c r="F83" s="68"/>
      <c r="G83" s="71">
        <f t="shared" si="9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hidden="1">
      <c r="A84" s="15"/>
      <c r="B84" s="17"/>
      <c r="C84" s="14"/>
      <c r="D84" s="14">
        <f>+C84</f>
        <v>0</v>
      </c>
      <c r="E84" s="15" t="s">
        <v>155</v>
      </c>
      <c r="F84" s="68"/>
      <c r="G84" s="71">
        <f t="shared" si="9"/>
        <v>0</v>
      </c>
      <c r="H84" s="15" t="s">
        <v>161</v>
      </c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hidden="1">
      <c r="A85" s="15"/>
      <c r="B85" s="17"/>
      <c r="C85" s="14"/>
      <c r="D85" s="14">
        <f>+C85</f>
        <v>0</v>
      </c>
      <c r="E85" s="15" t="s">
        <v>155</v>
      </c>
      <c r="F85" s="68"/>
      <c r="G85" s="71">
        <f t="shared" si="9"/>
        <v>0</v>
      </c>
      <c r="H85" s="15" t="s">
        <v>161</v>
      </c>
      <c r="I85" s="15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 hidden="1">
      <c r="A86" s="15"/>
      <c r="B86" s="17"/>
      <c r="C86" s="26"/>
      <c r="D86" s="14">
        <f>+C86</f>
        <v>0</v>
      </c>
      <c r="E86" s="15" t="s">
        <v>155</v>
      </c>
      <c r="F86" s="68"/>
      <c r="G86" s="71">
        <f t="shared" si="9"/>
        <v>0</v>
      </c>
      <c r="H86" s="15" t="s">
        <v>161</v>
      </c>
      <c r="I86" s="15"/>
      <c r="J86" s="92"/>
      <c r="K86" s="45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 thickBot="1">
      <c r="A87" s="15"/>
      <c r="B87" s="17"/>
      <c r="C87" s="21">
        <f>SUM(C71:C86)</f>
        <v>14651</v>
      </c>
      <c r="D87" s="14"/>
      <c r="E87" s="13"/>
      <c r="F87" s="15"/>
      <c r="G87" s="71"/>
      <c r="H87" s="15"/>
      <c r="I87" s="15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 thickTop="1">
      <c r="A88" s="78"/>
      <c r="B88" s="78"/>
      <c r="C88" s="80"/>
      <c r="D88" s="81"/>
      <c r="E88" s="82"/>
      <c r="F88" s="79"/>
      <c r="G88" s="82"/>
      <c r="H88" s="79"/>
      <c r="I88" s="83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9">
        <v>5</v>
      </c>
      <c r="B89" s="169" t="s">
        <v>23</v>
      </c>
      <c r="C89" s="170"/>
      <c r="D89" s="170"/>
      <c r="E89" s="170"/>
      <c r="F89" s="170"/>
      <c r="G89" s="170"/>
      <c r="H89" s="170"/>
      <c r="I89" s="171"/>
      <c r="J89" s="92"/>
      <c r="K89" s="51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>
      <c r="A90" s="15"/>
      <c r="B90" s="13" t="s">
        <v>42</v>
      </c>
      <c r="C90" s="14">
        <v>400</v>
      </c>
      <c r="D90" s="14">
        <f aca="true" t="shared" si="10" ref="D90:D100">+C90</f>
        <v>400</v>
      </c>
      <c r="E90" s="15" t="s">
        <v>155</v>
      </c>
      <c r="F90" s="68" t="s">
        <v>2085</v>
      </c>
      <c r="G90" s="68" t="str">
        <f>+F90</f>
        <v>พาวเวอร์ทูลส์</v>
      </c>
      <c r="H90" s="15" t="s">
        <v>161</v>
      </c>
      <c r="I90" s="67"/>
      <c r="J90" s="92">
        <v>55544.06</v>
      </c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>
      <c r="A91" s="15"/>
      <c r="B91" s="13" t="s">
        <v>2015</v>
      </c>
      <c r="C91" s="14">
        <v>400</v>
      </c>
      <c r="D91" s="14">
        <f t="shared" si="10"/>
        <v>400</v>
      </c>
      <c r="E91" s="15" t="s">
        <v>155</v>
      </c>
      <c r="F91" s="68" t="s">
        <v>1954</v>
      </c>
      <c r="G91" s="68" t="str">
        <f aca="true" t="shared" si="11" ref="G91:G100">+F91</f>
        <v>ร้าน ท.อุบลยางไทย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>
      <c r="A92" s="15"/>
      <c r="B92" s="13" t="s">
        <v>42</v>
      </c>
      <c r="C92" s="14">
        <v>275</v>
      </c>
      <c r="D92" s="14">
        <f t="shared" si="10"/>
        <v>275</v>
      </c>
      <c r="E92" s="15" t="s">
        <v>155</v>
      </c>
      <c r="F92" s="68" t="s">
        <v>2179</v>
      </c>
      <c r="G92" s="68" t="str">
        <f t="shared" si="11"/>
        <v>ร้านวัลงาม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>
      <c r="A93" s="15"/>
      <c r="B93" s="13" t="s">
        <v>27</v>
      </c>
      <c r="C93" s="14">
        <v>685</v>
      </c>
      <c r="D93" s="14">
        <f t="shared" si="10"/>
        <v>685</v>
      </c>
      <c r="E93" s="15" t="s">
        <v>155</v>
      </c>
      <c r="F93" s="13" t="s">
        <v>2243</v>
      </c>
      <c r="G93" s="68" t="str">
        <f>+F93</f>
        <v>ร้านนทีพาณิชย์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 hidden="1">
      <c r="A94" s="15"/>
      <c r="B94" s="13"/>
      <c r="C94" s="14"/>
      <c r="D94" s="14">
        <f t="shared" si="10"/>
        <v>0</v>
      </c>
      <c r="E94" s="15" t="s">
        <v>155</v>
      </c>
      <c r="F94" s="68" t="s">
        <v>2244</v>
      </c>
      <c r="G94" s="68" t="str">
        <f t="shared" si="11"/>
        <v>ร้านทวีกิจ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 hidden="1">
      <c r="A95" s="15"/>
      <c r="B95" s="13"/>
      <c r="C95" s="14"/>
      <c r="D95" s="14">
        <f t="shared" si="10"/>
        <v>0</v>
      </c>
      <c r="E95" s="15" t="s">
        <v>155</v>
      </c>
      <c r="F95" s="68" t="s">
        <v>2245</v>
      </c>
      <c r="G95" s="68" t="str">
        <f t="shared" si="11"/>
        <v>ร้านคลินิคไดนาโม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 hidden="1">
      <c r="A96" s="15"/>
      <c r="B96" s="13"/>
      <c r="C96" s="14"/>
      <c r="D96" s="14">
        <f t="shared" si="10"/>
        <v>0</v>
      </c>
      <c r="E96" s="15" t="s">
        <v>155</v>
      </c>
      <c r="F96" s="68" t="s">
        <v>2246</v>
      </c>
      <c r="G96" s="68" t="str">
        <f t="shared" si="11"/>
        <v>ร้านจรัสการช่าง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 hidden="1">
      <c r="A97" s="15"/>
      <c r="B97" s="13"/>
      <c r="C97" s="14"/>
      <c r="D97" s="14">
        <f t="shared" si="10"/>
        <v>0</v>
      </c>
      <c r="E97" s="15" t="s">
        <v>155</v>
      </c>
      <c r="F97" s="68" t="s">
        <v>2247</v>
      </c>
      <c r="G97" s="68" t="str">
        <f t="shared" si="11"/>
        <v>T.K.T.ตระการแทรกเตอร์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 hidden="1">
      <c r="A98" s="15"/>
      <c r="B98" s="13"/>
      <c r="C98" s="14"/>
      <c r="D98" s="14">
        <f t="shared" si="10"/>
        <v>0</v>
      </c>
      <c r="E98" s="15" t="s">
        <v>155</v>
      </c>
      <c r="F98" s="68" t="s">
        <v>2248</v>
      </c>
      <c r="G98" s="68" t="str">
        <f t="shared" si="11"/>
        <v>ร้านกนกวลี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 hidden="1">
      <c r="A99" s="15"/>
      <c r="B99" s="13"/>
      <c r="C99" s="14"/>
      <c r="D99" s="14">
        <f t="shared" si="10"/>
        <v>0</v>
      </c>
      <c r="E99" s="15" t="s">
        <v>155</v>
      </c>
      <c r="F99" s="68" t="s">
        <v>2250</v>
      </c>
      <c r="G99" s="68" t="str">
        <f t="shared" si="11"/>
        <v>ร้านโจ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 hidden="1">
      <c r="A100" s="15"/>
      <c r="B100" s="13"/>
      <c r="C100" s="14"/>
      <c r="D100" s="14">
        <f t="shared" si="10"/>
        <v>0</v>
      </c>
      <c r="E100" s="15" t="s">
        <v>155</v>
      </c>
      <c r="F100" s="68" t="str">
        <f>+F99</f>
        <v>ร้านโจ</v>
      </c>
      <c r="G100" s="68" t="str">
        <f t="shared" si="11"/>
        <v>ร้านโจ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/>
      <c r="E101" s="15" t="s">
        <v>155</v>
      </c>
      <c r="F101" s="68" t="str">
        <f>+F98</f>
        <v>ร้านกนกวลี</v>
      </c>
      <c r="G101" s="68" t="str">
        <f>+F101</f>
        <v>ร้านกนกวลี</v>
      </c>
      <c r="H101" s="15" t="s">
        <v>161</v>
      </c>
      <c r="I101" s="67"/>
      <c r="J101" s="92">
        <v>5327.28</v>
      </c>
      <c r="K101" s="45" t="s">
        <v>184</v>
      </c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/>
      <c r="E102" s="15" t="s">
        <v>155</v>
      </c>
      <c r="F102" s="68" t="str">
        <f>+F101</f>
        <v>ร้านกนกวลี</v>
      </c>
      <c r="G102" s="68" t="str">
        <f aca="true" t="shared" si="12" ref="G102:G107">+F102</f>
        <v>ร้านกนกวลี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 hidden="1">
      <c r="A103" s="15"/>
      <c r="B103" s="13"/>
      <c r="C103" s="14"/>
      <c r="D103" s="14"/>
      <c r="E103" s="15" t="s">
        <v>155</v>
      </c>
      <c r="F103" s="68" t="s">
        <v>2119</v>
      </c>
      <c r="G103" s="68" t="str">
        <f t="shared" si="12"/>
        <v>สิริลักษณ์วัสดุ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14"/>
      <c r="D104" s="14"/>
      <c r="E104" s="15" t="s">
        <v>155</v>
      </c>
      <c r="F104" s="68" t="str">
        <f>+F99</f>
        <v>ร้านโจ</v>
      </c>
      <c r="G104" s="68" t="str">
        <f t="shared" si="12"/>
        <v>ร้านโจ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hidden="1">
      <c r="A105" s="15"/>
      <c r="B105" s="13"/>
      <c r="C105" s="14"/>
      <c r="D105" s="14"/>
      <c r="E105" s="15" t="s">
        <v>155</v>
      </c>
      <c r="F105" s="68"/>
      <c r="G105" s="68">
        <f t="shared" si="12"/>
        <v>0</v>
      </c>
      <c r="H105" s="15" t="s">
        <v>161</v>
      </c>
      <c r="I105" s="67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hidden="1">
      <c r="A106" s="15"/>
      <c r="B106" s="13"/>
      <c r="C106" s="26"/>
      <c r="D106" s="14">
        <f>+C106</f>
        <v>0</v>
      </c>
      <c r="E106" s="15" t="s">
        <v>155</v>
      </c>
      <c r="F106" s="68"/>
      <c r="G106" s="68">
        <f t="shared" si="12"/>
        <v>0</v>
      </c>
      <c r="H106" s="15" t="s">
        <v>161</v>
      </c>
      <c r="I106" s="67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 hidden="1">
      <c r="A107" s="15"/>
      <c r="B107" s="13"/>
      <c r="C107" s="26"/>
      <c r="D107" s="14">
        <f>+C107</f>
        <v>0</v>
      </c>
      <c r="E107" s="15" t="s">
        <v>155</v>
      </c>
      <c r="F107" s="68"/>
      <c r="G107" s="68">
        <f t="shared" si="12"/>
        <v>0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 thickBot="1">
      <c r="A108" s="15"/>
      <c r="B108" s="17"/>
      <c r="C108" s="62">
        <f>SUM(C90:C107)</f>
        <v>1760</v>
      </c>
      <c r="D108" s="14"/>
      <c r="E108" s="13"/>
      <c r="F108" s="15"/>
      <c r="G108" s="13"/>
      <c r="H108" s="15"/>
      <c r="I108" s="13"/>
      <c r="J108" s="92"/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19.5" customHeight="1" thickTop="1">
      <c r="A109" s="15"/>
      <c r="B109" s="17"/>
      <c r="C109" s="22"/>
      <c r="D109" s="14"/>
      <c r="E109" s="13"/>
      <c r="F109" s="15"/>
      <c r="G109" s="13"/>
      <c r="H109" s="15"/>
      <c r="I109" s="13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76">
        <v>6</v>
      </c>
      <c r="B110" s="169" t="s">
        <v>24</v>
      </c>
      <c r="C110" s="170"/>
      <c r="D110" s="170"/>
      <c r="E110" s="170"/>
      <c r="F110" s="170"/>
      <c r="G110" s="170"/>
      <c r="H110" s="170"/>
      <c r="I110" s="171"/>
      <c r="J110" s="92"/>
      <c r="K110" s="51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2273</v>
      </c>
      <c r="C111" s="14">
        <v>10000</v>
      </c>
      <c r="D111" s="14">
        <f aca="true" t="shared" si="13" ref="D111:D129">+C111</f>
        <v>10000</v>
      </c>
      <c r="E111" s="15" t="s">
        <v>155</v>
      </c>
      <c r="F111" s="13" t="s">
        <v>2275</v>
      </c>
      <c r="G111" s="68" t="str">
        <f>+F111</f>
        <v>บ้งงื้มพันธ์ไม้</v>
      </c>
      <c r="H111" s="15" t="s">
        <v>161</v>
      </c>
      <c r="I111" s="67"/>
      <c r="J111" s="92">
        <v>9926</v>
      </c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21" customHeight="1">
      <c r="A112" s="15"/>
      <c r="B112" s="13" t="s">
        <v>42</v>
      </c>
      <c r="C112" s="14">
        <v>450</v>
      </c>
      <c r="D112" s="14">
        <f t="shared" si="13"/>
        <v>450</v>
      </c>
      <c r="E112" s="15" t="s">
        <v>155</v>
      </c>
      <c r="F112" s="68" t="s">
        <v>1995</v>
      </c>
      <c r="G112" s="68" t="str">
        <f>+F112</f>
        <v>โรงกลึงธวัช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">
        <v>33</v>
      </c>
      <c r="C113" s="14">
        <v>200</v>
      </c>
      <c r="D113" s="14">
        <f t="shared" si="13"/>
        <v>200</v>
      </c>
      <c r="E113" s="15" t="s">
        <v>155</v>
      </c>
      <c r="F113" s="68" t="s">
        <v>2230</v>
      </c>
      <c r="G113" s="68" t="str">
        <f aca="true" t="shared" si="14" ref="G113:G124">+F113</f>
        <v>ร้านรักษ์เกษตร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">
        <v>2274</v>
      </c>
      <c r="C114" s="14">
        <v>2969</v>
      </c>
      <c r="D114" s="14">
        <f t="shared" si="13"/>
        <v>2969</v>
      </c>
      <c r="E114" s="15" t="s">
        <v>155</v>
      </c>
      <c r="F114" s="68" t="s">
        <v>1996</v>
      </c>
      <c r="G114" s="68" t="str">
        <f t="shared" si="14"/>
        <v>มิตรไทยวัสดุ</v>
      </c>
      <c r="H114" s="15" t="s">
        <v>161</v>
      </c>
      <c r="I114" s="67"/>
      <c r="J114" s="92"/>
      <c r="K114" s="49"/>
      <c r="L114" s="16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19.5" customHeight="1">
      <c r="A115" s="15"/>
      <c r="B115" s="13" t="s">
        <v>2115</v>
      </c>
      <c r="C115" s="14">
        <v>4050</v>
      </c>
      <c r="D115" s="14">
        <f t="shared" si="13"/>
        <v>4050</v>
      </c>
      <c r="E115" s="15" t="s">
        <v>155</v>
      </c>
      <c r="F115" s="68" t="str">
        <f>+F112</f>
        <v>โรงกลึงธวัช</v>
      </c>
      <c r="G115" s="68" t="str">
        <f t="shared" si="14"/>
        <v>โรงกลึงธวัช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">
        <v>2024</v>
      </c>
      <c r="C116" s="14">
        <v>1240</v>
      </c>
      <c r="D116" s="14">
        <f t="shared" si="13"/>
        <v>1240</v>
      </c>
      <c r="E116" s="15" t="s">
        <v>155</v>
      </c>
      <c r="F116" s="68" t="str">
        <f>+F115</f>
        <v>โรงกลึงธวัช</v>
      </c>
      <c r="G116" s="68" t="str">
        <f t="shared" si="14"/>
        <v>โรงกลึงธวัช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>
      <c r="A117" s="15"/>
      <c r="B117" s="13" t="s">
        <v>2273</v>
      </c>
      <c r="C117" s="14">
        <v>5000</v>
      </c>
      <c r="D117" s="14">
        <f t="shared" si="13"/>
        <v>5000</v>
      </c>
      <c r="E117" s="15" t="s">
        <v>155</v>
      </c>
      <c r="F117" s="13" t="str">
        <f>+F111</f>
        <v>บ้งงื้มพันธ์ไม้</v>
      </c>
      <c r="G117" s="68" t="str">
        <f t="shared" si="14"/>
        <v>บ้งงื้มพันธ์ไม้</v>
      </c>
      <c r="H117" s="15" t="s">
        <v>161</v>
      </c>
      <c r="I117" s="67"/>
      <c r="J117" s="92">
        <v>11084</v>
      </c>
      <c r="K117" s="45" t="s">
        <v>487</v>
      </c>
      <c r="L117" s="45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20.25" customHeight="1">
      <c r="A118" s="15"/>
      <c r="B118" s="13" t="s">
        <v>42</v>
      </c>
      <c r="C118" s="14">
        <v>345</v>
      </c>
      <c r="D118" s="14">
        <f t="shared" si="13"/>
        <v>345</v>
      </c>
      <c r="E118" s="15" t="s">
        <v>155</v>
      </c>
      <c r="F118" s="68" t="s">
        <v>2276</v>
      </c>
      <c r="G118" s="68" t="str">
        <f t="shared" si="14"/>
        <v>ร้านแบรี่ช็อป</v>
      </c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>
      <c r="A119" s="15"/>
      <c r="B119" s="13" t="s">
        <v>42</v>
      </c>
      <c r="C119" s="14">
        <v>300</v>
      </c>
      <c r="D119" s="14">
        <f t="shared" si="13"/>
        <v>300</v>
      </c>
      <c r="E119" s="15" t="s">
        <v>155</v>
      </c>
      <c r="F119" s="68" t="s">
        <v>2277</v>
      </c>
      <c r="G119" s="68" t="str">
        <f t="shared" si="14"/>
        <v>ร้านแดงสติ๊กเกอร์</v>
      </c>
      <c r="H119" s="15" t="s">
        <v>161</v>
      </c>
      <c r="I119" s="67"/>
      <c r="J119" s="92" t="s">
        <v>184</v>
      </c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>
      <c r="A120" s="15"/>
      <c r="B120" s="13" t="str">
        <f>+B119</f>
        <v>ค่าใช้จ่ายเบ็ดเตล็ด</v>
      </c>
      <c r="C120" s="14">
        <f>270+850</f>
        <v>1120</v>
      </c>
      <c r="D120" s="14">
        <f t="shared" si="13"/>
        <v>1120</v>
      </c>
      <c r="E120" s="15" t="s">
        <v>155</v>
      </c>
      <c r="F120" s="68" t="s">
        <v>2185</v>
      </c>
      <c r="G120" s="68" t="str">
        <f t="shared" si="14"/>
        <v>ร้านธนากิจ</v>
      </c>
      <c r="H120" s="15" t="s">
        <v>161</v>
      </c>
      <c r="I120" s="15"/>
      <c r="J120" s="92"/>
      <c r="K120" s="45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>
      <c r="A121" s="15"/>
      <c r="B121" s="13" t="s">
        <v>2278</v>
      </c>
      <c r="C121" s="14">
        <v>290</v>
      </c>
      <c r="D121" s="14">
        <f t="shared" si="13"/>
        <v>290</v>
      </c>
      <c r="E121" s="15" t="s">
        <v>155</v>
      </c>
      <c r="F121" s="68" t="s">
        <v>2230</v>
      </c>
      <c r="G121" s="68" t="str">
        <f t="shared" si="14"/>
        <v>ร้านรักษ์เกษตร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>
      <c r="A122" s="15"/>
      <c r="B122" s="13" t="s">
        <v>1817</v>
      </c>
      <c r="C122" s="14">
        <v>310</v>
      </c>
      <c r="D122" s="14">
        <f t="shared" si="13"/>
        <v>310</v>
      </c>
      <c r="E122" s="15" t="s">
        <v>155</v>
      </c>
      <c r="F122" s="68" t="str">
        <f>+F115</f>
        <v>โรงกลึงธวัช</v>
      </c>
      <c r="G122" s="68" t="str">
        <f t="shared" si="14"/>
        <v>โรงกลึงธวัช</v>
      </c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>
      <c r="A123" s="15"/>
      <c r="B123" s="13" t="str">
        <f>+B116</f>
        <v>ค่าซ่อมแซม (ทรัพย์สิน)</v>
      </c>
      <c r="C123" s="14">
        <v>350</v>
      </c>
      <c r="D123" s="14">
        <f t="shared" si="13"/>
        <v>350</v>
      </c>
      <c r="E123" s="15" t="s">
        <v>155</v>
      </c>
      <c r="F123" s="68" t="str">
        <f>+F122</f>
        <v>โรงกลึงธวัช</v>
      </c>
      <c r="G123" s="68" t="str">
        <f t="shared" si="14"/>
        <v>โรงกลึงธวัช</v>
      </c>
      <c r="H123" s="15" t="s">
        <v>161</v>
      </c>
      <c r="I123" s="15"/>
      <c r="J123" s="92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18" customFormat="1" ht="19.5" customHeight="1" hidden="1">
      <c r="A124" s="15"/>
      <c r="B124" s="13"/>
      <c r="C124" s="14"/>
      <c r="D124" s="14">
        <f t="shared" si="13"/>
        <v>0</v>
      </c>
      <c r="E124" s="15" t="s">
        <v>155</v>
      </c>
      <c r="F124" s="68" t="str">
        <f>+F118</f>
        <v>ร้านแบรี่ช็อป</v>
      </c>
      <c r="G124" s="68" t="str">
        <f t="shared" si="14"/>
        <v>ร้านแบรี่ช็อป</v>
      </c>
      <c r="H124" s="15" t="s">
        <v>161</v>
      </c>
      <c r="I124" s="15"/>
      <c r="J124" s="92"/>
      <c r="K124" s="45"/>
      <c r="L124" s="16"/>
      <c r="M124" s="16"/>
      <c r="N124" s="16"/>
      <c r="O124" s="16"/>
      <c r="P124" s="16"/>
      <c r="Q124" s="1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18" customFormat="1" ht="19.5" customHeight="1" hidden="1">
      <c r="A125" s="15"/>
      <c r="B125" s="13"/>
      <c r="C125" s="26"/>
      <c r="D125" s="14">
        <f t="shared" si="13"/>
        <v>0</v>
      </c>
      <c r="E125" s="15" t="s">
        <v>155</v>
      </c>
      <c r="F125" s="68" t="str">
        <f>+F118</f>
        <v>ร้านแบรี่ช็อป</v>
      </c>
      <c r="G125" s="68" t="str">
        <f>+F125</f>
        <v>ร้านแบรี่ช็อป</v>
      </c>
      <c r="H125" s="15" t="s">
        <v>161</v>
      </c>
      <c r="I125" s="15"/>
      <c r="J125" s="92"/>
      <c r="K125" s="45"/>
      <c r="L125" s="16"/>
      <c r="M125" s="16"/>
      <c r="N125" s="16"/>
      <c r="O125" s="16"/>
      <c r="P125" s="16"/>
      <c r="Q125" s="16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18" customFormat="1" ht="19.5" customHeight="1" hidden="1">
      <c r="A126" s="15"/>
      <c r="B126" s="13"/>
      <c r="C126" s="20"/>
      <c r="D126" s="14">
        <f t="shared" si="13"/>
        <v>0</v>
      </c>
      <c r="E126" s="15" t="s">
        <v>155</v>
      </c>
      <c r="F126" s="68" t="str">
        <f>+F119</f>
        <v>ร้านแดงสติ๊กเกอร์</v>
      </c>
      <c r="G126" s="68" t="str">
        <f>+F126</f>
        <v>ร้านแดงสติ๊กเกอร์</v>
      </c>
      <c r="H126" s="15" t="s">
        <v>161</v>
      </c>
      <c r="I126" s="15"/>
      <c r="J126" s="92"/>
      <c r="K126" s="45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 hidden="1">
      <c r="A127" s="15"/>
      <c r="B127" s="13"/>
      <c r="C127" s="20"/>
      <c r="D127" s="14">
        <f t="shared" si="13"/>
        <v>0</v>
      </c>
      <c r="E127" s="15" t="s">
        <v>155</v>
      </c>
      <c r="F127" s="68" t="s">
        <v>2230</v>
      </c>
      <c r="G127" s="68" t="str">
        <f>+F127</f>
        <v>ร้านรักษ์เกษตร</v>
      </c>
      <c r="H127" s="15" t="s">
        <v>161</v>
      </c>
      <c r="I127" s="15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 hidden="1">
      <c r="A128" s="15"/>
      <c r="B128" s="13"/>
      <c r="C128" s="20"/>
      <c r="D128" s="14">
        <f t="shared" si="13"/>
        <v>0</v>
      </c>
      <c r="E128" s="15" t="str">
        <f>+E127</f>
        <v>วิธีเฉพาะเจาะจง</v>
      </c>
      <c r="F128" s="68" t="s">
        <v>2231</v>
      </c>
      <c r="G128" s="68" t="str">
        <f>+F128</f>
        <v>โรงกลังธวัช</v>
      </c>
      <c r="H128" s="15" t="str">
        <f>+H127</f>
        <v>ราคาและคุณภาพสินค้า</v>
      </c>
      <c r="I128" s="15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 hidden="1">
      <c r="A129" s="15"/>
      <c r="B129" s="13"/>
      <c r="C129" s="20"/>
      <c r="D129" s="14">
        <f t="shared" si="13"/>
        <v>0</v>
      </c>
      <c r="E129" s="15" t="str">
        <f>+E128</f>
        <v>วิธีเฉพาะเจาะจง</v>
      </c>
      <c r="F129" s="68" t="str">
        <f>+F128</f>
        <v>โรงกลังธวัช</v>
      </c>
      <c r="G129" s="68" t="str">
        <f>+G128</f>
        <v>โรงกลังธวัช</v>
      </c>
      <c r="H129" s="15" t="str">
        <f>+H128</f>
        <v>ราคาและคุณภาพสินค้า</v>
      </c>
      <c r="I129" s="15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>
      <c r="A130" s="32"/>
      <c r="B130" s="33"/>
      <c r="C130" s="163">
        <f>SUM(C111:C129)</f>
        <v>26624</v>
      </c>
      <c r="D130" s="26"/>
      <c r="E130" s="34"/>
      <c r="F130" s="32"/>
      <c r="G130" s="34"/>
      <c r="H130" s="32"/>
      <c r="I130" s="34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9" ht="21.75" customHeight="1" thickBot="1">
      <c r="A131" s="164"/>
      <c r="B131" s="164"/>
      <c r="C131" s="62">
        <f>+C130+C108+C87+C69</f>
        <v>86249</v>
      </c>
      <c r="D131" s="164"/>
      <c r="E131" s="164"/>
      <c r="F131" s="164"/>
      <c r="G131" s="164"/>
      <c r="H131" s="164"/>
      <c r="I131" s="164"/>
    </row>
    <row r="132" ht="21.75" customHeight="1" thickTop="1"/>
    <row r="133" ht="21.75" customHeight="1"/>
    <row r="134" ht="21.75" customHeight="1"/>
    <row r="135" spans="1:9" ht="24">
      <c r="A135" s="172" t="str">
        <f>+A65</f>
        <v>สรุปผลการดำเนินการจัดซื้อจัดจ้างในรอบเดือน</v>
      </c>
      <c r="B135" s="172"/>
      <c r="C135" s="172"/>
      <c r="D135" s="172"/>
      <c r="E135" s="172"/>
      <c r="F135" s="172"/>
      <c r="G135" s="172"/>
      <c r="H135" s="172"/>
      <c r="I135" s="72"/>
    </row>
    <row r="136" spans="1:9" ht="24">
      <c r="A136" s="172" t="s">
        <v>1</v>
      </c>
      <c r="B136" s="172"/>
      <c r="C136" s="172"/>
      <c r="D136" s="172"/>
      <c r="E136" s="172"/>
      <c r="F136" s="172"/>
      <c r="G136" s="172"/>
      <c r="H136" s="172"/>
      <c r="I136" s="72"/>
    </row>
    <row r="137" spans="1:9" ht="24">
      <c r="A137" s="173" t="str">
        <f>+A67</f>
        <v>วันที่ 30  กันยายน 2562</v>
      </c>
      <c r="B137" s="173"/>
      <c r="C137" s="173"/>
      <c r="D137" s="173"/>
      <c r="E137" s="173"/>
      <c r="F137" s="173"/>
      <c r="G137" s="173"/>
      <c r="H137" s="173"/>
      <c r="I137" s="55" t="str">
        <f>+I67</f>
        <v>แบบ สขร.1</v>
      </c>
    </row>
    <row r="138" spans="1:9" ht="51" customHeight="1">
      <c r="A138" s="166" t="s">
        <v>149</v>
      </c>
      <c r="B138" s="166" t="s">
        <v>146</v>
      </c>
      <c r="C138" s="166" t="s">
        <v>147</v>
      </c>
      <c r="D138" s="166" t="s">
        <v>148</v>
      </c>
      <c r="E138" s="166" t="s">
        <v>150</v>
      </c>
      <c r="F138" s="166" t="s">
        <v>152</v>
      </c>
      <c r="G138" s="166" t="s">
        <v>153</v>
      </c>
      <c r="H138" s="166" t="s">
        <v>154</v>
      </c>
      <c r="I138" s="166" t="s">
        <v>156</v>
      </c>
    </row>
    <row r="139" spans="1:9" ht="21" customHeight="1">
      <c r="A139" s="168"/>
      <c r="B139" s="165" t="s">
        <v>22</v>
      </c>
      <c r="C139" s="167">
        <f>+C131</f>
        <v>86249</v>
      </c>
      <c r="D139" s="165"/>
      <c r="E139" s="165"/>
      <c r="F139" s="165"/>
      <c r="G139" s="165"/>
      <c r="H139" s="165"/>
      <c r="I139" s="165"/>
    </row>
    <row r="140" spans="1:29" s="18" customFormat="1" ht="21" customHeight="1">
      <c r="A140" s="76">
        <v>7</v>
      </c>
      <c r="B140" s="174" t="s">
        <v>25</v>
      </c>
      <c r="C140" s="175"/>
      <c r="D140" s="175"/>
      <c r="E140" s="175"/>
      <c r="F140" s="175"/>
      <c r="G140" s="175"/>
      <c r="H140" s="175"/>
      <c r="I140" s="176"/>
      <c r="J140" s="92"/>
      <c r="K140" s="51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>
      <c r="A141" s="15"/>
      <c r="B141" s="13" t="s">
        <v>2259</v>
      </c>
      <c r="C141" s="14">
        <v>500</v>
      </c>
      <c r="D141" s="14">
        <f>+C141</f>
        <v>500</v>
      </c>
      <c r="E141" s="15" t="s">
        <v>155</v>
      </c>
      <c r="F141" s="68" t="s">
        <v>2258</v>
      </c>
      <c r="G141" s="68" t="str">
        <f aca="true" t="shared" si="15" ref="G141:G148">+F141</f>
        <v>งานป้ายครบวงจร</v>
      </c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>
      <c r="A142" s="15"/>
      <c r="B142" s="13" t="s">
        <v>2260</v>
      </c>
      <c r="C142" s="14">
        <v>6670</v>
      </c>
      <c r="D142" s="14">
        <f aca="true" t="shared" si="16" ref="D142:D148">+C142</f>
        <v>6670</v>
      </c>
      <c r="E142" s="15" t="s">
        <v>155</v>
      </c>
      <c r="F142" s="68" t="s">
        <v>2137</v>
      </c>
      <c r="G142" s="68" t="str">
        <f t="shared" si="15"/>
        <v>มณเทียนการช่าง</v>
      </c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15"/>
      <c r="B143" s="13" t="s">
        <v>42</v>
      </c>
      <c r="C143" s="14">
        <v>3175</v>
      </c>
      <c r="D143" s="14">
        <f t="shared" si="16"/>
        <v>3175</v>
      </c>
      <c r="E143" s="15" t="s">
        <v>155</v>
      </c>
      <c r="F143" s="68" t="s">
        <v>2261</v>
      </c>
      <c r="G143" s="68" t="str">
        <f t="shared" si="15"/>
        <v>สงวนวงษ์วัสดุ</v>
      </c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>
      <c r="A144" s="15"/>
      <c r="B144" s="13" t="str">
        <f>+B143</f>
        <v>ค่าใช้จ่ายเบ็ดเตล็ด</v>
      </c>
      <c r="C144" s="14">
        <v>645</v>
      </c>
      <c r="D144" s="14">
        <f t="shared" si="16"/>
        <v>645</v>
      </c>
      <c r="E144" s="15" t="s">
        <v>155</v>
      </c>
      <c r="F144" s="68" t="str">
        <f>+F143</f>
        <v>สงวนวงษ์วัสดุ</v>
      </c>
      <c r="G144" s="68" t="str">
        <f t="shared" si="15"/>
        <v>สงวนวงษ์วัสดุ</v>
      </c>
      <c r="H144" s="15" t="s">
        <v>161</v>
      </c>
      <c r="I144" s="67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>
      <c r="A145" s="15"/>
      <c r="B145" s="13" t="s">
        <v>33</v>
      </c>
      <c r="C145" s="14">
        <v>3360</v>
      </c>
      <c r="D145" s="14">
        <f t="shared" si="16"/>
        <v>3360</v>
      </c>
      <c r="E145" s="15" t="str">
        <f>+E144</f>
        <v>วิธีเฉพาะเจาะจง</v>
      </c>
      <c r="F145" s="68" t="str">
        <f>+F144</f>
        <v>สงวนวงษ์วัสดุ</v>
      </c>
      <c r="G145" s="68" t="str">
        <f t="shared" si="15"/>
        <v>สงวนวงษ์วัสดุ</v>
      </c>
      <c r="H145" s="15" t="str">
        <f>+H144</f>
        <v>ราคาและคุณภาพสินค้า</v>
      </c>
      <c r="I145" s="67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>
      <c r="A146" s="15"/>
      <c r="B146" s="13" t="s">
        <v>2262</v>
      </c>
      <c r="C146" s="14">
        <v>280</v>
      </c>
      <c r="D146" s="14">
        <f t="shared" si="16"/>
        <v>280</v>
      </c>
      <c r="E146" s="15" t="str">
        <f>+E145</f>
        <v>วิธีเฉพาะเจาะจง</v>
      </c>
      <c r="F146" s="68" t="s">
        <v>2255</v>
      </c>
      <c r="G146" s="68" t="str">
        <f t="shared" si="15"/>
        <v>น้ำดื่มอุดมสุข</v>
      </c>
      <c r="H146" s="15" t="str">
        <f>+H145</f>
        <v>ราคาและคุณภาพสินค้า</v>
      </c>
      <c r="I146" s="67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>
      <c r="A147" s="15"/>
      <c r="B147" s="13" t="s">
        <v>42</v>
      </c>
      <c r="C147" s="14">
        <v>3605</v>
      </c>
      <c r="D147" s="14">
        <f t="shared" si="16"/>
        <v>3605</v>
      </c>
      <c r="E147" s="15" t="str">
        <f>+E146</f>
        <v>วิธีเฉพาะเจาะจง</v>
      </c>
      <c r="F147" s="68" t="s">
        <v>2263</v>
      </c>
      <c r="G147" s="68" t="str">
        <f t="shared" si="15"/>
        <v>ร้านมาลีวัสดุก่อสร้าง</v>
      </c>
      <c r="H147" s="15" t="str">
        <f>+H146</f>
        <v>ราคาและคุณภาพสินค้า</v>
      </c>
      <c r="I147" s="67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 hidden="1">
      <c r="A148" s="15"/>
      <c r="B148" s="13"/>
      <c r="C148" s="14"/>
      <c r="D148" s="14">
        <f t="shared" si="16"/>
        <v>0</v>
      </c>
      <c r="E148" s="15" t="s">
        <v>155</v>
      </c>
      <c r="F148" s="68" t="str">
        <f>+F141</f>
        <v>งานป้ายครบวงจร</v>
      </c>
      <c r="G148" s="68" t="str">
        <f t="shared" si="15"/>
        <v>งานป้ายครบวงจร</v>
      </c>
      <c r="H148" s="15" t="s">
        <v>161</v>
      </c>
      <c r="I148" s="67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 hidden="1">
      <c r="A149" s="15"/>
      <c r="B149" s="13"/>
      <c r="C149" s="20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 hidden="1">
      <c r="A150" s="15"/>
      <c r="B150" s="13"/>
      <c r="C150" s="20"/>
      <c r="D150" s="14"/>
      <c r="E150" s="15"/>
      <c r="F150" s="68"/>
      <c r="G150" s="68"/>
      <c r="H150" s="15"/>
      <c r="I150" s="67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 hidden="1">
      <c r="A151" s="15"/>
      <c r="B151" s="13"/>
      <c r="C151" s="20"/>
      <c r="D151" s="14"/>
      <c r="E151" s="15"/>
      <c r="F151" s="68"/>
      <c r="G151" s="68"/>
      <c r="H151" s="15"/>
      <c r="I151" s="67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 thickBot="1">
      <c r="A152" s="15"/>
      <c r="B152" s="13"/>
      <c r="C152" s="21">
        <f>SUM(C141:C148)</f>
        <v>18235</v>
      </c>
      <c r="D152" s="14"/>
      <c r="E152" s="15"/>
      <c r="F152" s="68"/>
      <c r="G152" s="68"/>
      <c r="H152" s="15"/>
      <c r="I152" s="15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 thickTop="1">
      <c r="A153" s="32"/>
      <c r="B153" s="34"/>
      <c r="C153" s="20"/>
      <c r="D153" s="26"/>
      <c r="E153" s="32"/>
      <c r="F153" s="74"/>
      <c r="G153" s="74"/>
      <c r="H153" s="32"/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160">
        <v>8</v>
      </c>
      <c r="B154" s="33" t="s">
        <v>2009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>
      <c r="A155" s="32"/>
      <c r="B155" s="34" t="s">
        <v>2279</v>
      </c>
      <c r="C155" s="20">
        <v>2458.8</v>
      </c>
      <c r="D155" s="26">
        <f>+C155</f>
        <v>2458.8</v>
      </c>
      <c r="E155" s="32" t="str">
        <f>+E148</f>
        <v>วิธีเฉพาะเจาะจง</v>
      </c>
      <c r="F155" s="74" t="s">
        <v>2280</v>
      </c>
      <c r="G155" s="74" t="str">
        <f aca="true" t="shared" si="17" ref="G155:G165">+F155</f>
        <v>หจก.อุบลไอเฟค</v>
      </c>
      <c r="H155" s="32" t="str">
        <f>+H148</f>
        <v>ราคาและคุณภาพสินค้า</v>
      </c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>
      <c r="A156" s="32"/>
      <c r="B156" s="34" t="s">
        <v>42</v>
      </c>
      <c r="C156" s="20">
        <v>266</v>
      </c>
      <c r="D156" s="26">
        <f>+C156</f>
        <v>266</v>
      </c>
      <c r="E156" s="32" t="str">
        <f aca="true" t="shared" si="18" ref="E156:E173">+E155</f>
        <v>วิธีเฉพาะเจาะจง</v>
      </c>
      <c r="F156" s="74" t="str">
        <f>+F158</f>
        <v>เภสัชชุมชน</v>
      </c>
      <c r="G156" s="74" t="str">
        <f t="shared" si="17"/>
        <v>เภสัชชุมชน</v>
      </c>
      <c r="H156" s="32" t="str">
        <f aca="true" t="shared" si="19" ref="H156:H173">+H155</f>
        <v>ราคาและคุณภาพสินค้า</v>
      </c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>
      <c r="A157" s="32"/>
      <c r="B157" s="34" t="s">
        <v>978</v>
      </c>
      <c r="C157" s="20">
        <v>5198</v>
      </c>
      <c r="D157" s="26">
        <f>+C157</f>
        <v>5198</v>
      </c>
      <c r="E157" s="32" t="str">
        <f t="shared" si="18"/>
        <v>วิธีเฉพาะเจาะจง</v>
      </c>
      <c r="F157" s="74" t="s">
        <v>2058</v>
      </c>
      <c r="G157" s="74" t="str">
        <f t="shared" si="17"/>
        <v>หจก.รวมสินไทยเซ็นเตอร์</v>
      </c>
      <c r="H157" s="32" t="str">
        <f t="shared" si="19"/>
        <v>ราคาและคุณภาพสินค้า</v>
      </c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>
      <c r="A158" s="32"/>
      <c r="B158" s="34" t="s">
        <v>2281</v>
      </c>
      <c r="C158" s="20">
        <v>1528</v>
      </c>
      <c r="D158" s="26">
        <f>+C158:C158</f>
        <v>1528</v>
      </c>
      <c r="E158" s="32" t="str">
        <f t="shared" si="18"/>
        <v>วิธีเฉพาะเจาะจง</v>
      </c>
      <c r="F158" s="74" t="s">
        <v>2282</v>
      </c>
      <c r="G158" s="74" t="str">
        <f t="shared" si="17"/>
        <v>เภสัชชุมชน</v>
      </c>
      <c r="H158" s="32" t="str">
        <f t="shared" si="19"/>
        <v>ราคาและคุณภาพสินค้า</v>
      </c>
      <c r="I158" s="32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>
      <c r="A159" s="32"/>
      <c r="B159" s="34" t="s">
        <v>42</v>
      </c>
      <c r="C159" s="20">
        <v>1800</v>
      </c>
      <c r="D159" s="26">
        <f aca="true" t="shared" si="20" ref="D159:D174">+C159</f>
        <v>1800</v>
      </c>
      <c r="E159" s="32" t="str">
        <f t="shared" si="18"/>
        <v>วิธีเฉพาะเจาะจง</v>
      </c>
      <c r="F159" s="74" t="s">
        <v>2283</v>
      </c>
      <c r="G159" s="74" t="str">
        <f t="shared" si="17"/>
        <v>ศักดิ์ชัย กรอบรูป</v>
      </c>
      <c r="H159" s="32" t="str">
        <f t="shared" si="19"/>
        <v>ราคาและคุณภาพสินค้า</v>
      </c>
      <c r="I159" s="32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>
      <c r="A160" s="32"/>
      <c r="B160" s="34" t="s">
        <v>2015</v>
      </c>
      <c r="C160" s="20">
        <v>700</v>
      </c>
      <c r="D160" s="26">
        <f t="shared" si="20"/>
        <v>700</v>
      </c>
      <c r="E160" s="32" t="str">
        <f t="shared" si="18"/>
        <v>วิธีเฉพาะเจาะจง</v>
      </c>
      <c r="F160" s="74" t="s">
        <v>2059</v>
      </c>
      <c r="G160" s="74" t="str">
        <f t="shared" si="17"/>
        <v>หจก.ดูคอมพิวเตอร์ เซอร์วิส</v>
      </c>
      <c r="H160" s="32" t="str">
        <f t="shared" si="19"/>
        <v>ราคาและคุณภาพสินค้า</v>
      </c>
      <c r="I160" s="32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18" customFormat="1" ht="19.5" customHeight="1">
      <c r="A161" s="32"/>
      <c r="B161" s="34" t="s">
        <v>42</v>
      </c>
      <c r="C161" s="20">
        <v>7500</v>
      </c>
      <c r="D161" s="26">
        <f t="shared" si="20"/>
        <v>7500</v>
      </c>
      <c r="E161" s="32" t="str">
        <f t="shared" si="18"/>
        <v>วิธีเฉพาะเจาะจง</v>
      </c>
      <c r="F161" s="74" t="s">
        <v>2284</v>
      </c>
      <c r="G161" s="74" t="str">
        <f t="shared" si="17"/>
        <v>หจก.อุบลสปอร์ตเซ็นเตอร์</v>
      </c>
      <c r="H161" s="32" t="str">
        <f t="shared" si="19"/>
        <v>ราคาและคุณภาพสินค้า</v>
      </c>
      <c r="I161" s="32"/>
      <c r="J161" s="92"/>
      <c r="K161" s="45"/>
      <c r="L161" s="16"/>
      <c r="M161" s="16"/>
      <c r="N161" s="16"/>
      <c r="O161" s="16"/>
      <c r="P161" s="16"/>
      <c r="Q161" s="16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18" customFormat="1" ht="19.5" customHeight="1" hidden="1">
      <c r="A162" s="32"/>
      <c r="B162" s="34"/>
      <c r="C162" s="20"/>
      <c r="D162" s="26">
        <f t="shared" si="20"/>
        <v>0</v>
      </c>
      <c r="E162" s="32" t="str">
        <f t="shared" si="18"/>
        <v>วิธีเฉพาะเจาะจง</v>
      </c>
      <c r="F162" s="74" t="s">
        <v>2213</v>
      </c>
      <c r="G162" s="74" t="str">
        <f t="shared" si="17"/>
        <v>ผลไม้ริมทาง</v>
      </c>
      <c r="H162" s="32" t="str">
        <f t="shared" si="19"/>
        <v>ราคาและคุณภาพสินค้า</v>
      </c>
      <c r="I162" s="32"/>
      <c r="J162" s="92"/>
      <c r="K162" s="45"/>
      <c r="L162" s="16"/>
      <c r="M162" s="16"/>
      <c r="N162" s="16"/>
      <c r="O162" s="16"/>
      <c r="P162" s="16"/>
      <c r="Q162" s="16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18" customFormat="1" ht="19.5" customHeight="1" hidden="1">
      <c r="A163" s="32"/>
      <c r="B163" s="34"/>
      <c r="C163" s="20"/>
      <c r="D163" s="26">
        <f t="shared" si="20"/>
        <v>0</v>
      </c>
      <c r="E163" s="32" t="str">
        <f t="shared" si="18"/>
        <v>วิธีเฉพาะเจาะจง</v>
      </c>
      <c r="F163" s="74" t="s">
        <v>2214</v>
      </c>
      <c r="G163" s="74" t="str">
        <f t="shared" si="17"/>
        <v>ลัคกี้เครื่องเขียน</v>
      </c>
      <c r="H163" s="32" t="str">
        <f t="shared" si="19"/>
        <v>ราคาและคุณภาพสินค้า</v>
      </c>
      <c r="I163" s="32"/>
      <c r="J163" s="92"/>
      <c r="K163" s="45"/>
      <c r="L163" s="16"/>
      <c r="M163" s="16"/>
      <c r="N163" s="16"/>
      <c r="O163" s="16"/>
      <c r="P163" s="16"/>
      <c r="Q163" s="16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18" customFormat="1" ht="19.5" customHeight="1" hidden="1">
      <c r="A164" s="32"/>
      <c r="B164" s="34"/>
      <c r="C164" s="20"/>
      <c r="D164" s="26">
        <f t="shared" si="20"/>
        <v>0</v>
      </c>
      <c r="E164" s="32" t="str">
        <f t="shared" si="18"/>
        <v>วิธีเฉพาะเจาะจง</v>
      </c>
      <c r="F164" s="74" t="s">
        <v>2189</v>
      </c>
      <c r="G164" s="74" t="str">
        <f t="shared" si="17"/>
        <v>บ.เคไอดี แอดเวอร์ไทซิ่ง แอนด์ ไซน์ จำกัด</v>
      </c>
      <c r="H164" s="32" t="str">
        <f t="shared" si="19"/>
        <v>ราคาและคุณภาพสินค้า</v>
      </c>
      <c r="I164" s="32"/>
      <c r="J164" s="92"/>
      <c r="K164" s="45"/>
      <c r="L164" s="16"/>
      <c r="M164" s="16"/>
      <c r="N164" s="16"/>
      <c r="O164" s="16"/>
      <c r="P164" s="16"/>
      <c r="Q164" s="16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18" customFormat="1" ht="19.5" customHeight="1" hidden="1">
      <c r="A165" s="32"/>
      <c r="B165" s="34"/>
      <c r="C165" s="20"/>
      <c r="D165" s="26">
        <f t="shared" si="20"/>
        <v>0</v>
      </c>
      <c r="E165" s="32" t="str">
        <f t="shared" si="18"/>
        <v>วิธีเฉพาะเจาะจง</v>
      </c>
      <c r="F165" s="74" t="str">
        <f>+F156</f>
        <v>เภสัชชุมชน</v>
      </c>
      <c r="G165" s="74" t="str">
        <f t="shared" si="17"/>
        <v>เภสัชชุมชน</v>
      </c>
      <c r="H165" s="32" t="str">
        <f t="shared" si="19"/>
        <v>ราคาและคุณภาพสินค้า</v>
      </c>
      <c r="I165" s="32"/>
      <c r="J165" s="92"/>
      <c r="K165" s="45"/>
      <c r="L165" s="16"/>
      <c r="M165" s="16"/>
      <c r="N165" s="16"/>
      <c r="O165" s="16"/>
      <c r="P165" s="16"/>
      <c r="Q165" s="16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18" customFormat="1" ht="19.5" customHeight="1" hidden="1">
      <c r="A166" s="32"/>
      <c r="B166" s="34"/>
      <c r="C166" s="20"/>
      <c r="D166" s="26">
        <f t="shared" si="20"/>
        <v>0</v>
      </c>
      <c r="E166" s="32" t="str">
        <f t="shared" si="18"/>
        <v>วิธีเฉพาะเจาะจง</v>
      </c>
      <c r="F166" s="74" t="s">
        <v>2215</v>
      </c>
      <c r="G166" s="74" t="str">
        <f>+F166</f>
        <v>เมธาวัสดุก่อสร้าง</v>
      </c>
      <c r="H166" s="32" t="str">
        <f t="shared" si="19"/>
        <v>ราคาและคุณภาพสินค้า</v>
      </c>
      <c r="I166" s="32"/>
      <c r="J166" s="92"/>
      <c r="K166" s="45"/>
      <c r="L166" s="16"/>
      <c r="M166" s="16"/>
      <c r="N166" s="16"/>
      <c r="O166" s="16"/>
      <c r="P166" s="16"/>
      <c r="Q166" s="16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18" customFormat="1" ht="19.5" customHeight="1" hidden="1">
      <c r="A167" s="32"/>
      <c r="B167" s="34"/>
      <c r="C167" s="20"/>
      <c r="D167" s="26">
        <f t="shared" si="20"/>
        <v>0</v>
      </c>
      <c r="E167" s="32" t="str">
        <f t="shared" si="18"/>
        <v>วิธีเฉพาะเจาะจง</v>
      </c>
      <c r="F167" s="74" t="s">
        <v>2216</v>
      </c>
      <c r="G167" s="74" t="str">
        <f>+F167</f>
        <v>ห้างใหม่เอี่ยม</v>
      </c>
      <c r="H167" s="32" t="str">
        <f t="shared" si="19"/>
        <v>ราคาและคุณภาพสินค้า</v>
      </c>
      <c r="I167" s="32"/>
      <c r="J167" s="92"/>
      <c r="K167" s="45"/>
      <c r="L167" s="16"/>
      <c r="M167" s="16"/>
      <c r="N167" s="16"/>
      <c r="O167" s="16"/>
      <c r="P167" s="16"/>
      <c r="Q167" s="16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18" customFormat="1" ht="19.5" customHeight="1" hidden="1">
      <c r="A168" s="32"/>
      <c r="B168" s="34"/>
      <c r="C168" s="20"/>
      <c r="D168" s="26">
        <f t="shared" si="20"/>
        <v>0</v>
      </c>
      <c r="E168" s="32" t="str">
        <f t="shared" si="18"/>
        <v>วิธีเฉพาะเจาะจง</v>
      </c>
      <c r="F168" s="74" t="s">
        <v>2217</v>
      </c>
      <c r="G168" s="74" t="str">
        <f>+F168</f>
        <v>ตั้งซุ่นเส่งเฟอร์นิเจอร์</v>
      </c>
      <c r="H168" s="32" t="str">
        <f t="shared" si="19"/>
        <v>ราคาและคุณภาพสินค้า</v>
      </c>
      <c r="I168" s="32"/>
      <c r="J168" s="92"/>
      <c r="K168" s="45"/>
      <c r="L168" s="16"/>
      <c r="M168" s="16"/>
      <c r="N168" s="16"/>
      <c r="O168" s="16"/>
      <c r="P168" s="16"/>
      <c r="Q168" s="16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18" customFormat="1" ht="19.5" customHeight="1" hidden="1">
      <c r="A169" s="32"/>
      <c r="B169" s="34"/>
      <c r="C169" s="20"/>
      <c r="D169" s="26">
        <f t="shared" si="20"/>
        <v>0</v>
      </c>
      <c r="E169" s="32" t="str">
        <f t="shared" si="18"/>
        <v>วิธีเฉพาะเจาะจง</v>
      </c>
      <c r="F169" s="74" t="s">
        <v>2218</v>
      </c>
      <c r="G169" s="74" t="str">
        <f>+F169</f>
        <v>บ.ยงสงวนกรุ๊ป จำกัด</v>
      </c>
      <c r="H169" s="32" t="str">
        <f t="shared" si="19"/>
        <v>ราคาและคุณภาพสินค้า</v>
      </c>
      <c r="I169" s="32"/>
      <c r="J169" s="92"/>
      <c r="K169" s="45"/>
      <c r="L169" s="16"/>
      <c r="M169" s="16"/>
      <c r="N169" s="16"/>
      <c r="O169" s="16"/>
      <c r="P169" s="16"/>
      <c r="Q169" s="16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18" customFormat="1" ht="19.5" customHeight="1" hidden="1">
      <c r="A170" s="32"/>
      <c r="B170" s="34"/>
      <c r="C170" s="20"/>
      <c r="D170" s="26">
        <f t="shared" si="20"/>
        <v>0</v>
      </c>
      <c r="E170" s="32" t="str">
        <f t="shared" si="18"/>
        <v>วิธีเฉพาะเจาะจง</v>
      </c>
      <c r="F170" s="74" t="str">
        <f>+F160</f>
        <v>หจก.ดูคอมพิวเตอร์ เซอร์วิส</v>
      </c>
      <c r="G170" s="74" t="str">
        <f>+F170</f>
        <v>หจก.ดูคอมพิวเตอร์ เซอร์วิส</v>
      </c>
      <c r="H170" s="32" t="str">
        <f t="shared" si="19"/>
        <v>ราคาและคุณภาพสินค้า</v>
      </c>
      <c r="I170" s="32"/>
      <c r="J170" s="92"/>
      <c r="K170" s="45"/>
      <c r="L170" s="16"/>
      <c r="M170" s="16"/>
      <c r="N170" s="16"/>
      <c r="O170" s="16"/>
      <c r="P170" s="16"/>
      <c r="Q170" s="16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18" customFormat="1" ht="19.5" customHeight="1" hidden="1">
      <c r="A171" s="32"/>
      <c r="B171" s="34"/>
      <c r="C171" s="20"/>
      <c r="D171" s="26"/>
      <c r="E171" s="32" t="str">
        <f t="shared" si="18"/>
        <v>วิธีเฉพาะเจาะจง</v>
      </c>
      <c r="F171" s="74"/>
      <c r="G171" s="74"/>
      <c r="H171" s="32" t="str">
        <f t="shared" si="19"/>
        <v>ราคาและคุณภาพสินค้า</v>
      </c>
      <c r="I171" s="32"/>
      <c r="J171" s="92"/>
      <c r="K171" s="45"/>
      <c r="L171" s="16"/>
      <c r="M171" s="16"/>
      <c r="N171" s="16"/>
      <c r="O171" s="16"/>
      <c r="P171" s="16"/>
      <c r="Q171" s="16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18" customFormat="1" ht="19.5" customHeight="1" hidden="1">
      <c r="A172" s="32"/>
      <c r="B172" s="34"/>
      <c r="C172" s="20"/>
      <c r="D172" s="26"/>
      <c r="E172" s="32" t="str">
        <f t="shared" si="18"/>
        <v>วิธีเฉพาะเจาะจง</v>
      </c>
      <c r="F172" s="74"/>
      <c r="G172" s="74"/>
      <c r="H172" s="32" t="str">
        <f t="shared" si="19"/>
        <v>ราคาและคุณภาพสินค้า</v>
      </c>
      <c r="I172" s="32"/>
      <c r="J172" s="92"/>
      <c r="K172" s="45"/>
      <c r="L172" s="16"/>
      <c r="M172" s="16"/>
      <c r="N172" s="16"/>
      <c r="O172" s="16"/>
      <c r="P172" s="16"/>
      <c r="Q172" s="16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18" customFormat="1" ht="19.5" customHeight="1" hidden="1">
      <c r="A173" s="32"/>
      <c r="B173" s="34"/>
      <c r="C173" s="20"/>
      <c r="D173" s="26"/>
      <c r="E173" s="32" t="str">
        <f t="shared" si="18"/>
        <v>วิธีเฉพาะเจาะจง</v>
      </c>
      <c r="F173" s="74"/>
      <c r="G173" s="74"/>
      <c r="H173" s="32" t="str">
        <f t="shared" si="19"/>
        <v>ราคาและคุณภาพสินค้า</v>
      </c>
      <c r="I173" s="32"/>
      <c r="J173" s="92"/>
      <c r="K173" s="45"/>
      <c r="L173" s="16"/>
      <c r="M173" s="16"/>
      <c r="N173" s="16"/>
      <c r="O173" s="16"/>
      <c r="P173" s="16"/>
      <c r="Q173" s="16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18" customFormat="1" ht="19.5" customHeight="1" hidden="1">
      <c r="A174" s="32"/>
      <c r="B174" s="34"/>
      <c r="C174" s="20"/>
      <c r="D174" s="26">
        <f t="shared" si="20"/>
        <v>0</v>
      </c>
      <c r="E174" s="32" t="str">
        <f>+E169</f>
        <v>วิธีเฉพาะเจาะจง</v>
      </c>
      <c r="F174" s="74" t="s">
        <v>2203</v>
      </c>
      <c r="G174" s="74" t="str">
        <f>+F174</f>
        <v>ร้านบิ๊กซีซุปเปอร์ สโตร์</v>
      </c>
      <c r="H174" s="32" t="str">
        <f>+H169</f>
        <v>ราคาและคุณภาพสินค้า</v>
      </c>
      <c r="I174" s="32"/>
      <c r="J174" s="92"/>
      <c r="K174" s="45"/>
      <c r="L174" s="16"/>
      <c r="M174" s="16"/>
      <c r="N174" s="16"/>
      <c r="O174" s="16"/>
      <c r="P174" s="16"/>
      <c r="Q174" s="16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18" customFormat="1" ht="19.5" customHeight="1" thickBot="1">
      <c r="A175" s="32"/>
      <c r="B175" s="34"/>
      <c r="C175" s="21">
        <f>+C155+C156+C157+C158+C159+C160+C161</f>
        <v>19450.8</v>
      </c>
      <c r="D175" s="26"/>
      <c r="E175" s="32"/>
      <c r="F175" s="74"/>
      <c r="G175" s="74"/>
      <c r="H175" s="32"/>
      <c r="I175" s="32"/>
      <c r="J175" s="92"/>
      <c r="K175" s="45"/>
      <c r="L175" s="16"/>
      <c r="M175" s="16"/>
      <c r="N175" s="16"/>
      <c r="O175" s="16"/>
      <c r="P175" s="16"/>
      <c r="Q175" s="16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18" customFormat="1" ht="19.5" customHeight="1" thickTop="1">
      <c r="A176" s="32"/>
      <c r="B176" s="34"/>
      <c r="C176" s="20"/>
      <c r="D176" s="26"/>
      <c r="E176" s="32"/>
      <c r="F176" s="74"/>
      <c r="G176" s="74"/>
      <c r="H176" s="32"/>
      <c r="I176" s="32"/>
      <c r="J176" s="92"/>
      <c r="K176" s="45"/>
      <c r="L176" s="16"/>
      <c r="M176" s="16"/>
      <c r="N176" s="16"/>
      <c r="O176" s="16"/>
      <c r="P176" s="16"/>
      <c r="Q176" s="16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18" customFormat="1" ht="19.5" customHeight="1">
      <c r="A177" s="32"/>
      <c r="B177" s="34"/>
      <c r="C177" s="34"/>
      <c r="D177" s="26"/>
      <c r="E177" s="32"/>
      <c r="F177" s="74"/>
      <c r="G177" s="74"/>
      <c r="H177" s="32"/>
      <c r="I177" s="32"/>
      <c r="J177" s="92"/>
      <c r="K177" s="45"/>
      <c r="L177" s="16"/>
      <c r="M177" s="16"/>
      <c r="N177" s="16"/>
      <c r="O177" s="16"/>
      <c r="P177" s="16"/>
      <c r="Q177" s="16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18" customFormat="1" ht="19.5" customHeight="1">
      <c r="A178" s="32"/>
      <c r="B178" s="34"/>
      <c r="C178" s="34"/>
      <c r="D178" s="26"/>
      <c r="E178" s="34"/>
      <c r="F178" s="32"/>
      <c r="G178" s="34"/>
      <c r="H178" s="34"/>
      <c r="I178" s="34"/>
      <c r="J178" s="92"/>
      <c r="K178" s="45"/>
      <c r="L178" s="16"/>
      <c r="M178" s="16"/>
      <c r="N178" s="16"/>
      <c r="O178" s="16"/>
      <c r="P178" s="16"/>
      <c r="Q178" s="16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18" customFormat="1" ht="19.5" customHeight="1" thickBot="1">
      <c r="A179" s="35"/>
      <c r="B179" s="36"/>
      <c r="C179" s="62">
        <f>+C175+C152+C139</f>
        <v>123934.8</v>
      </c>
      <c r="D179" s="21"/>
      <c r="E179" s="37"/>
      <c r="F179" s="35"/>
      <c r="G179" s="37"/>
      <c r="H179" s="37"/>
      <c r="I179" s="37"/>
      <c r="J179" s="92"/>
      <c r="K179" s="45"/>
      <c r="L179" s="16"/>
      <c r="M179" s="16"/>
      <c r="N179" s="16"/>
      <c r="O179" s="16"/>
      <c r="P179" s="16"/>
      <c r="Q179" s="16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18" customFormat="1" ht="19.5" customHeight="1" thickTop="1">
      <c r="A180" s="38"/>
      <c r="B180" s="39"/>
      <c r="C180" s="161"/>
      <c r="D180" s="40"/>
      <c r="E180" s="40"/>
      <c r="F180" s="38"/>
      <c r="G180" s="40"/>
      <c r="H180" s="40"/>
      <c r="I180" s="40"/>
      <c r="J180" s="92"/>
      <c r="K180" s="45"/>
      <c r="L180" s="16"/>
      <c r="M180" s="16"/>
      <c r="N180" s="16"/>
      <c r="O180" s="16"/>
      <c r="P180" s="16"/>
      <c r="Q180" s="16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</sheetData>
  <sheetProtection/>
  <mergeCells count="17">
    <mergeCell ref="B89:I89"/>
    <mergeCell ref="A2:H2"/>
    <mergeCell ref="A3:H3"/>
    <mergeCell ref="A4:H4"/>
    <mergeCell ref="B6:I6"/>
    <mergeCell ref="B27:I27"/>
    <mergeCell ref="B41:I41"/>
    <mergeCell ref="B110:I110"/>
    <mergeCell ref="A135:H135"/>
    <mergeCell ref="A136:H136"/>
    <mergeCell ref="A137:H137"/>
    <mergeCell ref="B140:I140"/>
    <mergeCell ref="A65:H65"/>
    <mergeCell ref="A66:H66"/>
    <mergeCell ref="A67:H67"/>
    <mergeCell ref="A69:B69"/>
    <mergeCell ref="B70:I70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2" r:id="rId1"/>
  <rowBreaks count="2" manualBreakCount="2">
    <brk id="63" max="10" man="1"/>
    <brk id="133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C179"/>
  <sheetViews>
    <sheetView view="pageBreakPreview" zoomScale="75" zoomScaleNormal="70" zoomScaleSheetLayoutView="75" zoomScalePageLayoutView="0" workbookViewId="0" topLeftCell="A117">
      <selection activeCell="B127" sqref="B127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2204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42</v>
      </c>
      <c r="C7" s="14">
        <v>715</v>
      </c>
      <c r="D7" s="22">
        <f aca="true" t="shared" si="0" ref="D7:D21">+C7</f>
        <v>715</v>
      </c>
      <c r="E7" s="15" t="s">
        <v>155</v>
      </c>
      <c r="F7" s="68" t="s">
        <v>1918</v>
      </c>
      <c r="G7" s="68" t="str">
        <f aca="true" t="shared" si="1" ref="G7:G15">+F7</f>
        <v>จ.รุ่งเรืองวัสดุ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33</v>
      </c>
      <c r="C8" s="14">
        <v>2460</v>
      </c>
      <c r="D8" s="22">
        <f t="shared" si="0"/>
        <v>2460</v>
      </c>
      <c r="E8" s="15" t="s">
        <v>155</v>
      </c>
      <c r="F8" s="68" t="s">
        <v>2160</v>
      </c>
      <c r="G8" s="68" t="str">
        <f t="shared" si="1"/>
        <v>ร้านทองจันทร์เพิ่มพูนทรัพย์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tr">
        <f>+B7</f>
        <v>ค่าใช้จ่ายเบ็ดเตล็ด</v>
      </c>
      <c r="C9" s="14">
        <v>540</v>
      </c>
      <c r="D9" s="22">
        <f t="shared" si="0"/>
        <v>540</v>
      </c>
      <c r="E9" s="15" t="s">
        <v>155</v>
      </c>
      <c r="F9" s="68" t="str">
        <f>+F7</f>
        <v>จ.รุ่งเรืองวัสดุ</v>
      </c>
      <c r="G9" s="68" t="str">
        <f t="shared" si="1"/>
        <v>จ.รุ่งเรืองวัสดุ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1833</v>
      </c>
      <c r="C10" s="14">
        <v>2160</v>
      </c>
      <c r="D10" s="22">
        <f t="shared" si="0"/>
        <v>2160</v>
      </c>
      <c r="E10" s="15" t="s">
        <v>155</v>
      </c>
      <c r="F10" s="68" t="s">
        <v>1919</v>
      </c>
      <c r="G10" s="68" t="str">
        <f t="shared" si="1"/>
        <v>หจก.รังสิต คอมพิวเตอร์ แอนด์ เทคโนโลยี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tr">
        <f>+B8</f>
        <v>ค่าสารเคมี</v>
      </c>
      <c r="C11" s="14">
        <v>4920</v>
      </c>
      <c r="D11" s="22">
        <f t="shared" si="0"/>
        <v>4920</v>
      </c>
      <c r="E11" s="15" t="s">
        <v>155</v>
      </c>
      <c r="F11" s="68" t="str">
        <f>+F8</f>
        <v>ร้านทองจันทร์เพิ่มพูนทรัพย์</v>
      </c>
      <c r="G11" s="68" t="str">
        <f t="shared" si="1"/>
        <v>ร้านทองจันทร์เพิ่มพูนทรัพย์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2066</v>
      </c>
      <c r="C12" s="14">
        <v>2640</v>
      </c>
      <c r="D12" s="22">
        <f t="shared" si="0"/>
        <v>2640</v>
      </c>
      <c r="E12" s="15" t="s">
        <v>155</v>
      </c>
      <c r="F12" s="68" t="s">
        <v>2251</v>
      </c>
      <c r="G12" s="68" t="str">
        <f t="shared" si="1"/>
        <v>จิตมอเตอร์แดง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tr">
        <f>+B12</f>
        <v>ค่าซ่อมแซม (ยานพาหนะ)</v>
      </c>
      <c r="C13" s="14">
        <v>5795</v>
      </c>
      <c r="D13" s="22">
        <f t="shared" si="0"/>
        <v>5795</v>
      </c>
      <c r="E13" s="15" t="s">
        <v>155</v>
      </c>
      <c r="F13" s="68" t="s">
        <v>2252</v>
      </c>
      <c r="G13" s="68" t="str">
        <f t="shared" si="1"/>
        <v>ร้านสมควรอะไหล่ยนต์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tr">
        <f>+B13</f>
        <v>ค่าซ่อมแซม (ยานพาหนะ)</v>
      </c>
      <c r="C14" s="14">
        <v>2530</v>
      </c>
      <c r="D14" s="22">
        <f t="shared" si="0"/>
        <v>2530</v>
      </c>
      <c r="E14" s="15" t="s">
        <v>155</v>
      </c>
      <c r="F14" s="68" t="str">
        <f>+F13</f>
        <v>ร้านสมควรอะไหล่ยนต์</v>
      </c>
      <c r="G14" s="68" t="str">
        <f t="shared" si="1"/>
        <v>ร้านสมควรอะไหล่ยนต์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tr">
        <f>+B111</f>
        <v>ค่าประชาสัมพันธ์</v>
      </c>
      <c r="C15" s="88">
        <v>1200</v>
      </c>
      <c r="D15" s="22">
        <f t="shared" si="0"/>
        <v>1200</v>
      </c>
      <c r="E15" s="89" t="s">
        <v>155</v>
      </c>
      <c r="F15" s="68" t="s">
        <v>1980</v>
      </c>
      <c r="G15" s="68" t="str">
        <f t="shared" si="1"/>
        <v>หจก.เมืองอาร์ต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>
      <c r="A16" s="15"/>
      <c r="B16" s="13" t="str">
        <f>+B11</f>
        <v>ค่าสารเคมี</v>
      </c>
      <c r="C16" s="162">
        <v>2460</v>
      </c>
      <c r="D16" s="22">
        <f t="shared" si="0"/>
        <v>2460</v>
      </c>
      <c r="E16" s="89" t="str">
        <f aca="true" t="shared" si="2" ref="E16:E24">+E15</f>
        <v>วิธีเฉพาะเจาะจง</v>
      </c>
      <c r="F16" s="68" t="str">
        <f>+F8</f>
        <v>ร้านทองจันทร์เพิ่มพูนทรัพย์</v>
      </c>
      <c r="G16" s="68" t="str">
        <f>+F16</f>
        <v>ร้านทองจันทร์เพิ่มพูนทรัพย์</v>
      </c>
      <c r="H16" s="15" t="s">
        <v>161</v>
      </c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>
      <c r="A17" s="15"/>
      <c r="B17" s="13" t="str">
        <f>+B16</f>
        <v>ค่าสารเคมี</v>
      </c>
      <c r="C17" s="162">
        <v>3690</v>
      </c>
      <c r="D17" s="22">
        <f t="shared" si="0"/>
        <v>3690</v>
      </c>
      <c r="E17" s="89" t="str">
        <f t="shared" si="2"/>
        <v>วิธีเฉพาะเจาะจง</v>
      </c>
      <c r="F17" s="68" t="str">
        <f>+F16</f>
        <v>ร้านทองจันทร์เพิ่มพูนทรัพย์</v>
      </c>
      <c r="G17" s="68" t="str">
        <f>+F17</f>
        <v>ร้านทองจันทร์เพิ่มพูนทรัพย์</v>
      </c>
      <c r="H17" s="15" t="s">
        <v>161</v>
      </c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>
      <c r="A18" s="15"/>
      <c r="B18" s="13" t="s">
        <v>650</v>
      </c>
      <c r="C18" s="162">
        <v>1800</v>
      </c>
      <c r="D18" s="22">
        <f t="shared" si="0"/>
        <v>1800</v>
      </c>
      <c r="E18" s="89" t="str">
        <f t="shared" si="2"/>
        <v>วิธีเฉพาะเจาะจง</v>
      </c>
      <c r="F18" s="68" t="str">
        <f>+F15</f>
        <v>หจก.เมืองอาร์ต</v>
      </c>
      <c r="G18" s="68" t="str">
        <f>+F18</f>
        <v>หจก.เมืองอาร์ต</v>
      </c>
      <c r="H18" s="15" t="s">
        <v>161</v>
      </c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>
      <c r="A19" s="15"/>
      <c r="B19" s="13" t="s">
        <v>42</v>
      </c>
      <c r="C19" s="162">
        <v>350</v>
      </c>
      <c r="D19" s="22">
        <f t="shared" si="0"/>
        <v>350</v>
      </c>
      <c r="E19" s="89" t="str">
        <f t="shared" si="2"/>
        <v>วิธีเฉพาะเจาะจง</v>
      </c>
      <c r="F19" s="68" t="s">
        <v>2253</v>
      </c>
      <c r="G19" s="68" t="str">
        <f>+F19</f>
        <v>ร้านช่างชัย</v>
      </c>
      <c r="H19" s="15" t="s">
        <v>161</v>
      </c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>
      <c r="A20" s="15"/>
      <c r="B20" s="13" t="str">
        <f>+B19</f>
        <v>ค่าใช้จ่ายเบ็ดเตล็ด</v>
      </c>
      <c r="C20" s="162">
        <v>410</v>
      </c>
      <c r="D20" s="22">
        <f t="shared" si="0"/>
        <v>410</v>
      </c>
      <c r="E20" s="89" t="str">
        <f t="shared" si="2"/>
        <v>วิธีเฉพาะเจาะจง</v>
      </c>
      <c r="F20" s="68" t="str">
        <f>+F19</f>
        <v>ร้านช่างชัย</v>
      </c>
      <c r="G20" s="68" t="str">
        <f>+G19</f>
        <v>ร้านช่างชัย</v>
      </c>
      <c r="H20" s="15" t="s">
        <v>161</v>
      </c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>
      <c r="A21" s="15"/>
      <c r="B21" s="13" t="str">
        <f>+B17</f>
        <v>ค่าสารเคมี</v>
      </c>
      <c r="C21" s="162">
        <v>1170</v>
      </c>
      <c r="D21" s="22">
        <f t="shared" si="0"/>
        <v>1170</v>
      </c>
      <c r="E21" s="89" t="str">
        <f t="shared" si="2"/>
        <v>วิธีเฉพาะเจาะจง</v>
      </c>
      <c r="F21" s="68" t="s">
        <v>2084</v>
      </c>
      <c r="G21" s="68" t="str">
        <f>+F21</f>
        <v>ร้านป้ากานดา</v>
      </c>
      <c r="H21" s="15" t="s">
        <v>161</v>
      </c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9.5" customHeight="1" hidden="1">
      <c r="A22" s="15"/>
      <c r="B22" s="13"/>
      <c r="C22" s="162"/>
      <c r="D22" s="22"/>
      <c r="E22" s="89" t="str">
        <f t="shared" si="2"/>
        <v>วิธีเฉพาะเจาะจง</v>
      </c>
      <c r="F22" s="68"/>
      <c r="G22" s="68"/>
      <c r="H22" s="15" t="s">
        <v>161</v>
      </c>
      <c r="I22" s="90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9.5" customHeight="1" hidden="1">
      <c r="A23" s="15"/>
      <c r="B23" s="13"/>
      <c r="C23" s="162"/>
      <c r="D23" s="22"/>
      <c r="E23" s="89" t="str">
        <f t="shared" si="2"/>
        <v>วิธีเฉพาะเจาะจง</v>
      </c>
      <c r="F23" s="68"/>
      <c r="G23" s="68"/>
      <c r="H23" s="15" t="s">
        <v>161</v>
      </c>
      <c r="I23" s="90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hidden="1">
      <c r="A24" s="15"/>
      <c r="B24" s="13"/>
      <c r="C24" s="162"/>
      <c r="D24" s="22"/>
      <c r="E24" s="89" t="str">
        <f t="shared" si="2"/>
        <v>วิธีเฉพาะเจาะจง</v>
      </c>
      <c r="F24" s="68"/>
      <c r="G24" s="68"/>
      <c r="H24" s="15" t="s">
        <v>161</v>
      </c>
      <c r="I24" s="90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20.25" customHeight="1" thickBot="1">
      <c r="A25" s="15"/>
      <c r="B25" s="17"/>
      <c r="C25" s="62">
        <f>SUM(C7:C21)</f>
        <v>32840</v>
      </c>
      <c r="D25" s="22"/>
      <c r="E25" s="13"/>
      <c r="F25" s="15"/>
      <c r="G25" s="13"/>
      <c r="H25" s="15"/>
      <c r="I25" s="13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20.25" customHeight="1" thickTop="1">
      <c r="A26" s="15"/>
      <c r="B26" s="17"/>
      <c r="C26" s="63"/>
      <c r="D26" s="22"/>
      <c r="E26" s="13"/>
      <c r="F26" s="15"/>
      <c r="G26" s="13"/>
      <c r="H26" s="15"/>
      <c r="I26" s="13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76">
        <v>2</v>
      </c>
      <c r="B27" s="169" t="s">
        <v>18</v>
      </c>
      <c r="C27" s="170"/>
      <c r="D27" s="170"/>
      <c r="E27" s="170"/>
      <c r="F27" s="170"/>
      <c r="G27" s="170"/>
      <c r="H27" s="170"/>
      <c r="I27" s="171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2086</v>
      </c>
      <c r="C28" s="14">
        <v>3310</v>
      </c>
      <c r="D28" s="14">
        <f aca="true" t="shared" si="3" ref="D28:D37">+C28</f>
        <v>3310</v>
      </c>
      <c r="E28" s="15" t="s">
        <v>155</v>
      </c>
      <c r="F28" s="68" t="s">
        <v>2232</v>
      </c>
      <c r="G28" s="68" t="str">
        <f aca="true" t="shared" si="4" ref="G28:G34">+F28</f>
        <v>อู่นาราเจริญยนต์</v>
      </c>
      <c r="H28" s="15" t="s">
        <v>161</v>
      </c>
      <c r="I28" s="67"/>
      <c r="J28" s="92">
        <v>21714.45</v>
      </c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tr">
        <f>+B28</f>
        <v>ค่าซ่อมแซม (ยานพหานะ)</v>
      </c>
      <c r="C29" s="14">
        <v>1535</v>
      </c>
      <c r="D29" s="14">
        <f t="shared" si="3"/>
        <v>1535</v>
      </c>
      <c r="E29" s="15" t="s">
        <v>155</v>
      </c>
      <c r="F29" s="68" t="s">
        <v>2233</v>
      </c>
      <c r="G29" s="68" t="str">
        <f t="shared" si="4"/>
        <v>ร้าน ท.การช่าง</v>
      </c>
      <c r="H29" s="15" t="s">
        <v>161</v>
      </c>
      <c r="I29" s="67"/>
      <c r="J29" s="92"/>
      <c r="K29" s="51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42</v>
      </c>
      <c r="C30" s="14">
        <v>840</v>
      </c>
      <c r="D30" s="14">
        <f t="shared" si="3"/>
        <v>840</v>
      </c>
      <c r="E30" s="15" t="s">
        <v>155</v>
      </c>
      <c r="F30" s="68" t="s">
        <v>2234</v>
      </c>
      <c r="G30" s="68" t="str">
        <f t="shared" si="4"/>
        <v>หจก.เอกรวีวัสดุก่อสร้าง</v>
      </c>
      <c r="H30" s="15" t="s">
        <v>161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2086</v>
      </c>
      <c r="C31" s="14">
        <v>1550</v>
      </c>
      <c r="D31" s="14">
        <f t="shared" si="3"/>
        <v>1550</v>
      </c>
      <c r="E31" s="15" t="s">
        <v>155</v>
      </c>
      <c r="F31" s="68" t="s">
        <v>2235</v>
      </c>
      <c r="G31" s="68" t="str">
        <f t="shared" si="4"/>
        <v>ร้านปวิตร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tr">
        <f>+B31</f>
        <v>ค่าซ่อมแซม (ยานพหานะ)</v>
      </c>
      <c r="C32" s="14">
        <v>152</v>
      </c>
      <c r="D32" s="14">
        <f t="shared" si="3"/>
        <v>152</v>
      </c>
      <c r="E32" s="15" t="s">
        <v>155</v>
      </c>
      <c r="F32" s="68" t="s">
        <v>2236</v>
      </c>
      <c r="G32" s="68" t="str">
        <f t="shared" si="4"/>
        <v>หจก.เขื่องในวัสดุก่อกสร้าง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">
        <v>2237</v>
      </c>
      <c r="C33" s="20">
        <v>260</v>
      </c>
      <c r="D33" s="14">
        <f t="shared" si="3"/>
        <v>260</v>
      </c>
      <c r="E33" s="15" t="str">
        <f aca="true" t="shared" si="5" ref="E33:E38">+E32</f>
        <v>วิธีเฉพาะเจาะจง</v>
      </c>
      <c r="F33" s="68" t="s">
        <v>2238</v>
      </c>
      <c r="G33" s="68" t="str">
        <f t="shared" si="4"/>
        <v>ร้านแสงฟ้า 2</v>
      </c>
      <c r="H33" s="15" t="str">
        <f aca="true" t="shared" si="6" ref="H33:H38">+H32</f>
        <v>ราคาและคุณภาพสินค้า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">
        <v>42</v>
      </c>
      <c r="C34" s="20">
        <v>195</v>
      </c>
      <c r="D34" s="14">
        <f t="shared" si="3"/>
        <v>195</v>
      </c>
      <c r="E34" s="15" t="str">
        <f t="shared" si="5"/>
        <v>วิธีเฉพาะเจาะจง</v>
      </c>
      <c r="F34" s="68" t="s">
        <v>2239</v>
      </c>
      <c r="G34" s="68" t="str">
        <f t="shared" si="4"/>
        <v>ร้านแสงฟ้าวัสดุก่อสร้าง</v>
      </c>
      <c r="H34" s="15" t="str">
        <f t="shared" si="6"/>
        <v>ราคาและคุณภาพสินค้า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>
        <v>0</v>
      </c>
      <c r="C35" s="20">
        <v>0</v>
      </c>
      <c r="D35" s="14">
        <f t="shared" si="3"/>
        <v>0</v>
      </c>
      <c r="E35" s="15" t="str">
        <f t="shared" si="5"/>
        <v>วิธีเฉพาะเจาะจง</v>
      </c>
      <c r="F35" s="68" t="str">
        <f>+F28</f>
        <v>อู่นาราเจริญยนต์</v>
      </c>
      <c r="G35" s="68" t="str">
        <f>+F35</f>
        <v>อู่นาราเจริญยนต์</v>
      </c>
      <c r="H35" s="15" t="str">
        <f t="shared" si="6"/>
        <v>ราคาและคุณภาพสินค้า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8.75" customHeight="1" hidden="1">
      <c r="A36" s="15"/>
      <c r="B36" s="13" t="str">
        <f>+B33</f>
        <v>ค่าซ่อมแซม (ทรัพย์สิน) </v>
      </c>
      <c r="C36" s="20">
        <v>0</v>
      </c>
      <c r="D36" s="14">
        <f t="shared" si="3"/>
        <v>0</v>
      </c>
      <c r="E36" s="15" t="str">
        <f t="shared" si="5"/>
        <v>วิธีเฉพาะเจาะจง</v>
      </c>
      <c r="F36" s="68" t="str">
        <f>+F31</f>
        <v>ร้านปวิตร</v>
      </c>
      <c r="G36" s="68" t="str">
        <f>+F36</f>
        <v>ร้านปวิตร</v>
      </c>
      <c r="H36" s="15" t="str">
        <f t="shared" si="6"/>
        <v>ราคาและคุณภาพสินค้า</v>
      </c>
      <c r="I36" s="67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8.75" customHeight="1" hidden="1">
      <c r="A37" s="15"/>
      <c r="B37" s="13" t="str">
        <f>+B29</f>
        <v>ค่าซ่อมแซม (ยานพหานะ)</v>
      </c>
      <c r="C37" s="20">
        <v>0</v>
      </c>
      <c r="D37" s="14">
        <f t="shared" si="3"/>
        <v>0</v>
      </c>
      <c r="E37" s="15" t="str">
        <f t="shared" si="5"/>
        <v>วิธีเฉพาะเจาะจง</v>
      </c>
      <c r="F37" s="68">
        <v>0</v>
      </c>
      <c r="G37" s="68">
        <f>+F37</f>
        <v>0</v>
      </c>
      <c r="H37" s="15" t="str">
        <f t="shared" si="6"/>
        <v>ราคาและคุณภาพสินค้า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8.75" customHeight="1" hidden="1">
      <c r="A38" s="15"/>
      <c r="B38" s="13"/>
      <c r="C38" s="20"/>
      <c r="D38" s="14"/>
      <c r="E38" s="15" t="str">
        <f t="shared" si="5"/>
        <v>วิธีเฉพาะเจาะจง</v>
      </c>
      <c r="F38" s="68"/>
      <c r="G38" s="68"/>
      <c r="H38" s="15" t="str">
        <f t="shared" si="6"/>
        <v>ราคาและคุณภาพสินค้า</v>
      </c>
      <c r="I38" s="67"/>
      <c r="J38" s="92"/>
      <c r="K38" s="45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 thickBot="1">
      <c r="A39" s="15"/>
      <c r="B39" s="17"/>
      <c r="C39" s="62">
        <f>SUM(C28:C37)</f>
        <v>7842</v>
      </c>
      <c r="D39" s="14"/>
      <c r="E39" s="13"/>
      <c r="F39" s="15"/>
      <c r="G39" s="13"/>
      <c r="H39" s="15"/>
      <c r="I39" s="13"/>
      <c r="J39" s="92"/>
      <c r="K39" s="45"/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3" customFormat="1" ht="19.5" customHeight="1" thickTop="1">
      <c r="A40" s="15"/>
      <c r="B40" s="17"/>
      <c r="C40" s="58"/>
      <c r="D40" s="14"/>
      <c r="E40" s="13"/>
      <c r="F40" s="15"/>
      <c r="G40" s="13"/>
      <c r="H40" s="15"/>
      <c r="I40" s="13"/>
      <c r="J40" s="92"/>
      <c r="K40" s="45"/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76">
        <v>3</v>
      </c>
      <c r="B41" s="169" t="s">
        <v>19</v>
      </c>
      <c r="C41" s="170"/>
      <c r="D41" s="170"/>
      <c r="E41" s="170"/>
      <c r="F41" s="170"/>
      <c r="G41" s="170"/>
      <c r="H41" s="170"/>
      <c r="I41" s="171"/>
      <c r="J41" s="92"/>
      <c r="K41" s="51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2024</v>
      </c>
      <c r="C42" s="14">
        <v>2370</v>
      </c>
      <c r="D42" s="14">
        <f aca="true" t="shared" si="7" ref="D42:D56">+C42</f>
        <v>2370</v>
      </c>
      <c r="E42" s="15" t="s">
        <v>155</v>
      </c>
      <c r="F42" s="71" t="s">
        <v>1935</v>
      </c>
      <c r="G42" s="71" t="str">
        <f>+F42</f>
        <v>ซันไซน์ คอมพิวเตอร์</v>
      </c>
      <c r="H42" s="15" t="s">
        <v>161</v>
      </c>
      <c r="I42" s="67"/>
      <c r="J42" s="92">
        <v>15450.13</v>
      </c>
      <c r="K42" s="45">
        <v>5950</v>
      </c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">
        <v>29</v>
      </c>
      <c r="C43" s="14">
        <v>555</v>
      </c>
      <c r="D43" s="14">
        <f t="shared" si="7"/>
        <v>555</v>
      </c>
      <c r="E43" s="15" t="s">
        <v>155</v>
      </c>
      <c r="F43" s="71" t="s">
        <v>2219</v>
      </c>
      <c r="G43" s="71" t="str">
        <f>+F43</f>
        <v>ทรายพาณิชย์</v>
      </c>
      <c r="H43" s="15" t="s">
        <v>161</v>
      </c>
      <c r="I43" s="67"/>
      <c r="J43" s="92">
        <v>4500</v>
      </c>
      <c r="K43" s="45">
        <v>9376</v>
      </c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9.5" customHeight="1">
      <c r="A44" s="15"/>
      <c r="B44" s="13" t="s">
        <v>29</v>
      </c>
      <c r="C44" s="26">
        <v>650</v>
      </c>
      <c r="D44" s="14">
        <f t="shared" si="7"/>
        <v>650</v>
      </c>
      <c r="E44" s="15" t="s">
        <v>155</v>
      </c>
      <c r="F44" s="71" t="s">
        <v>1968</v>
      </c>
      <c r="G44" s="71" t="str">
        <f>+F44</f>
        <v>ร้านภารดี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9.5" customHeight="1">
      <c r="A45" s="15"/>
      <c r="B45" s="13" t="str">
        <f>+B42</f>
        <v>ค่าซ่อมแซม (ทรัพย์สิน)</v>
      </c>
      <c r="C45" s="14">
        <v>920</v>
      </c>
      <c r="D45" s="14">
        <f t="shared" si="7"/>
        <v>920</v>
      </c>
      <c r="E45" s="15" t="s">
        <v>155</v>
      </c>
      <c r="F45" s="71" t="str">
        <f>+F42</f>
        <v>ซันไซน์ คอมพิวเตอร์</v>
      </c>
      <c r="G45" s="68" t="str">
        <f aca="true" t="shared" si="8" ref="G45:G52">+F45</f>
        <v>ซันไซน์ คอมพิวเตอร์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9.5" customHeight="1">
      <c r="A46" s="15"/>
      <c r="B46" s="13" t="s">
        <v>2024</v>
      </c>
      <c r="C46" s="14">
        <v>1000</v>
      </c>
      <c r="D46" s="14">
        <f t="shared" si="7"/>
        <v>1000</v>
      </c>
      <c r="E46" s="15" t="s">
        <v>155</v>
      </c>
      <c r="F46" s="68" t="str">
        <f>+F45</f>
        <v>ซันไซน์ คอมพิวเตอร์</v>
      </c>
      <c r="G46" s="68" t="str">
        <f t="shared" si="8"/>
        <v>ซันไซน์ คอมพิวเตอร์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17" s="19" customFormat="1" ht="18.75" customHeight="1">
      <c r="A47" s="15"/>
      <c r="B47" s="13" t="s">
        <v>42</v>
      </c>
      <c r="C47" s="14">
        <v>424</v>
      </c>
      <c r="D47" s="14">
        <f t="shared" si="7"/>
        <v>424</v>
      </c>
      <c r="E47" s="15" t="s">
        <v>155</v>
      </c>
      <c r="F47" s="68" t="str">
        <f>+F44</f>
        <v>ร้านภารดี</v>
      </c>
      <c r="G47" s="68" t="str">
        <f t="shared" si="8"/>
        <v>ร้านภารดี</v>
      </c>
      <c r="H47" s="15" t="s">
        <v>161</v>
      </c>
      <c r="I47" s="67"/>
      <c r="J47" s="92"/>
      <c r="K47" s="45"/>
      <c r="L47" s="16"/>
      <c r="M47" s="16"/>
      <c r="N47" s="16"/>
      <c r="O47" s="16"/>
      <c r="P47" s="16"/>
      <c r="Q47" s="16"/>
    </row>
    <row r="48" spans="1:17" s="19" customFormat="1" ht="19.5" customHeight="1">
      <c r="A48" s="15"/>
      <c r="B48" s="13" t="str">
        <f>+B47</f>
        <v>ค่าใช้จ่ายเบ็ดเตล็ด</v>
      </c>
      <c r="C48" s="14">
        <v>424</v>
      </c>
      <c r="D48" s="14">
        <f t="shared" si="7"/>
        <v>424</v>
      </c>
      <c r="E48" s="15" t="s">
        <v>155</v>
      </c>
      <c r="F48" s="71" t="str">
        <f>+F43</f>
        <v>ทรายพาณิชย์</v>
      </c>
      <c r="G48" s="68" t="str">
        <f t="shared" si="8"/>
        <v>ทรายพาณิชย์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>
      <c r="A49" s="15"/>
      <c r="B49" s="13" t="s">
        <v>94</v>
      </c>
      <c r="C49" s="14">
        <v>50</v>
      </c>
      <c r="D49" s="14">
        <f t="shared" si="7"/>
        <v>50</v>
      </c>
      <c r="E49" s="15" t="s">
        <v>155</v>
      </c>
      <c r="F49" s="71" t="str">
        <f>+F47</f>
        <v>ร้านภารดี</v>
      </c>
      <c r="G49" s="68" t="str">
        <f t="shared" si="8"/>
        <v>ร้านภารดี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>
      <c r="A50" s="15"/>
      <c r="B50" s="13" t="s">
        <v>2024</v>
      </c>
      <c r="C50" s="14">
        <v>1345</v>
      </c>
      <c r="D50" s="14">
        <f t="shared" si="7"/>
        <v>1345</v>
      </c>
      <c r="E50" s="15" t="s">
        <v>155</v>
      </c>
      <c r="F50" s="68" t="s">
        <v>2046</v>
      </c>
      <c r="G50" s="68" t="str">
        <f t="shared" si="8"/>
        <v>น้ำยืนยางพารา สาขา 2 ช่องเม็ก</v>
      </c>
      <c r="H50" s="15" t="s">
        <v>161</v>
      </c>
      <c r="I50" s="67"/>
      <c r="J50" s="92">
        <v>12485.98</v>
      </c>
      <c r="K50" s="45"/>
      <c r="L50" s="16"/>
      <c r="M50" s="16"/>
      <c r="N50" s="16"/>
      <c r="O50" s="16"/>
      <c r="P50" s="16"/>
      <c r="Q50" s="16"/>
    </row>
    <row r="51" spans="1:17" s="19" customFormat="1" ht="19.5" customHeight="1">
      <c r="A51" s="15"/>
      <c r="B51" s="13" t="str">
        <f>+B50:B50</f>
        <v>ค่าซ่อมแซม (ทรัพย์สิน)</v>
      </c>
      <c r="C51" s="14">
        <v>215</v>
      </c>
      <c r="D51" s="14">
        <f t="shared" si="7"/>
        <v>215</v>
      </c>
      <c r="E51" s="15" t="s">
        <v>155</v>
      </c>
      <c r="F51" s="68" t="str">
        <f>+F50</f>
        <v>น้ำยืนยางพารา สาขา 2 ช่องเม็ก</v>
      </c>
      <c r="G51" s="68" t="str">
        <f t="shared" si="8"/>
        <v>น้ำยืนยางพารา สาขา 2 ช่องเม็ก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>
      <c r="A52" s="15"/>
      <c r="B52" s="13" t="str">
        <f>+B48</f>
        <v>ค่าใช้จ่ายเบ็ดเตล็ด</v>
      </c>
      <c r="C52" s="14">
        <v>300</v>
      </c>
      <c r="D52" s="14">
        <f t="shared" si="7"/>
        <v>300</v>
      </c>
      <c r="E52" s="15" t="s">
        <v>155</v>
      </c>
      <c r="F52" s="68" t="s">
        <v>2219</v>
      </c>
      <c r="G52" s="68" t="str">
        <f t="shared" si="8"/>
        <v>ทรายพาณิชย์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 hidden="1">
      <c r="A53" s="15"/>
      <c r="B53" s="13"/>
      <c r="C53" s="20"/>
      <c r="D53" s="14">
        <f t="shared" si="7"/>
        <v>0</v>
      </c>
      <c r="E53" s="15" t="str">
        <f>+E52</f>
        <v>วิธีเฉพาะเจาะจง</v>
      </c>
      <c r="F53" s="68" t="str">
        <f>+F47</f>
        <v>ร้านภารดี</v>
      </c>
      <c r="G53" s="68" t="str">
        <f>+F53</f>
        <v>ร้านภารดี</v>
      </c>
      <c r="H53" s="15" t="s">
        <v>161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 hidden="1">
      <c r="A54" s="15"/>
      <c r="B54" s="13"/>
      <c r="C54" s="20"/>
      <c r="D54" s="14">
        <f t="shared" si="7"/>
        <v>0</v>
      </c>
      <c r="E54" s="15" t="str">
        <f>+E53</f>
        <v>วิธีเฉพาะเจาะจง</v>
      </c>
      <c r="F54" s="68" t="str">
        <f>+F50</f>
        <v>น้ำยืนยางพารา สาขา 2 ช่องเม็ก</v>
      </c>
      <c r="G54" s="68" t="str">
        <f>+F54</f>
        <v>น้ำยืนยางพารา สาขา 2 ช่องเม็ก</v>
      </c>
      <c r="H54" s="15" t="s">
        <v>161</v>
      </c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 hidden="1">
      <c r="A55" s="15"/>
      <c r="B55" s="13"/>
      <c r="C55" s="20"/>
      <c r="D55" s="14">
        <f t="shared" si="7"/>
        <v>0</v>
      </c>
      <c r="E55" s="15" t="str">
        <f>+E54</f>
        <v>วิธีเฉพาะเจาะจง</v>
      </c>
      <c r="F55" s="68">
        <v>0</v>
      </c>
      <c r="G55" s="68" t="str">
        <f>+G50</f>
        <v>น้ำยืนยางพารา สาขา 2 ช่องเม็ก</v>
      </c>
      <c r="H55" s="15" t="s">
        <v>161</v>
      </c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 hidden="1">
      <c r="A56" s="15"/>
      <c r="B56" s="13"/>
      <c r="C56" s="20"/>
      <c r="D56" s="14">
        <f t="shared" si="7"/>
        <v>0</v>
      </c>
      <c r="E56" s="15" t="str">
        <f>+E55</f>
        <v>วิธีเฉพาะเจาะจง</v>
      </c>
      <c r="F56" s="68">
        <v>0</v>
      </c>
      <c r="G56" s="68">
        <f>+F56</f>
        <v>0</v>
      </c>
      <c r="H56" s="15" t="str">
        <f>+H55</f>
        <v>ราคาและคุณภาพสินค้า</v>
      </c>
      <c r="I56" s="67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hidden="1">
      <c r="A57" s="15"/>
      <c r="B57" s="13"/>
      <c r="C57" s="20"/>
      <c r="D57" s="14"/>
      <c r="E57" s="15"/>
      <c r="F57" s="68"/>
      <c r="G57" s="68"/>
      <c r="H57" s="15"/>
      <c r="I57" s="67"/>
      <c r="J57" s="92"/>
      <c r="K57" s="45"/>
      <c r="L57" s="16"/>
      <c r="M57" s="16"/>
      <c r="N57" s="16"/>
      <c r="O57" s="16"/>
      <c r="P57" s="16"/>
      <c r="Q57" s="16"/>
    </row>
    <row r="58" spans="1:17" s="19" customFormat="1" ht="19.5" customHeight="1" hidden="1">
      <c r="A58" s="15"/>
      <c r="B58" s="13"/>
      <c r="C58" s="20"/>
      <c r="D58" s="14"/>
      <c r="E58" s="15"/>
      <c r="F58" s="68"/>
      <c r="G58" s="68"/>
      <c r="H58" s="15"/>
      <c r="I58" s="67"/>
      <c r="J58" s="92"/>
      <c r="K58" s="45"/>
      <c r="L58" s="16"/>
      <c r="M58" s="16"/>
      <c r="N58" s="16"/>
      <c r="O58" s="16"/>
      <c r="P58" s="16"/>
      <c r="Q58" s="16"/>
    </row>
    <row r="59" spans="1:17" s="19" customFormat="1" ht="19.5" customHeight="1" thickBot="1">
      <c r="A59" s="15"/>
      <c r="B59" s="17"/>
      <c r="C59" s="62">
        <f>SUM(C42:C56)</f>
        <v>8253</v>
      </c>
      <c r="D59" s="14"/>
      <c r="E59" s="13"/>
      <c r="F59" s="15"/>
      <c r="G59" s="13"/>
      <c r="H59" s="15"/>
      <c r="I59" s="13"/>
      <c r="J59" s="92"/>
      <c r="K59" s="45"/>
      <c r="L59" s="16"/>
      <c r="M59" s="16"/>
      <c r="N59" s="16"/>
      <c r="O59" s="16"/>
      <c r="P59" s="16"/>
      <c r="Q59" s="16"/>
    </row>
    <row r="60" spans="1:17" s="19" customFormat="1" ht="19.5" customHeight="1" thickTop="1">
      <c r="A60" s="15"/>
      <c r="B60" s="17"/>
      <c r="C60" s="58"/>
      <c r="D60" s="14"/>
      <c r="E60" s="13"/>
      <c r="F60" s="15"/>
      <c r="G60" s="13"/>
      <c r="H60" s="15"/>
      <c r="I60" s="13"/>
      <c r="J60" s="92"/>
      <c r="L60" s="16"/>
      <c r="M60" s="16"/>
      <c r="N60" s="16"/>
      <c r="O60" s="16"/>
      <c r="P60" s="16"/>
      <c r="Q60" s="16"/>
    </row>
    <row r="61" spans="1:29" s="18" customFormat="1" ht="19.5" customHeight="1">
      <c r="A61" s="28"/>
      <c r="B61" s="29"/>
      <c r="C61" s="10"/>
      <c r="D61" s="60"/>
      <c r="E61" s="30"/>
      <c r="F61" s="28"/>
      <c r="G61" s="30"/>
      <c r="H61" s="28"/>
      <c r="I61" s="30"/>
      <c r="J61" s="92"/>
      <c r="K61" s="45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>
      <c r="A62" s="28"/>
      <c r="B62" s="29"/>
      <c r="C62" s="60">
        <f>+C25+C39+C59</f>
        <v>48935</v>
      </c>
      <c r="D62" s="60"/>
      <c r="E62" s="30"/>
      <c r="F62" s="28"/>
      <c r="G62" s="30"/>
      <c r="H62" s="30"/>
      <c r="I62" s="30"/>
      <c r="J62" s="92"/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>
      <c r="A63" s="38"/>
      <c r="B63" s="39"/>
      <c r="C63" s="65"/>
      <c r="D63" s="41"/>
      <c r="E63" s="40"/>
      <c r="F63" s="38"/>
      <c r="G63" s="40"/>
      <c r="H63" s="40"/>
      <c r="I63" s="40"/>
      <c r="J63" s="92"/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ht="21.75" customHeight="1"/>
    <row r="65" spans="1:9" ht="24">
      <c r="A65" s="172" t="str">
        <f>+A2</f>
        <v>สรุปผลการดำเนินการจัดซื้อจัดจ้างในรอบเดือน</v>
      </c>
      <c r="B65" s="172"/>
      <c r="C65" s="172"/>
      <c r="D65" s="172"/>
      <c r="E65" s="172"/>
      <c r="F65" s="172"/>
      <c r="G65" s="172"/>
      <c r="H65" s="172"/>
      <c r="I65" s="72"/>
    </row>
    <row r="66" spans="1:9" ht="24">
      <c r="A66" s="172" t="s">
        <v>1</v>
      </c>
      <c r="B66" s="172"/>
      <c r="C66" s="172"/>
      <c r="D66" s="172"/>
      <c r="E66" s="172"/>
      <c r="F66" s="172"/>
      <c r="G66" s="172"/>
      <c r="H66" s="172"/>
      <c r="I66" s="72"/>
    </row>
    <row r="67" spans="1:9" ht="24">
      <c r="A67" s="173" t="str">
        <f>+A4</f>
        <v>วันที่ 31  สิงหาคม 2562</v>
      </c>
      <c r="B67" s="173"/>
      <c r="C67" s="173"/>
      <c r="D67" s="173"/>
      <c r="E67" s="173"/>
      <c r="F67" s="173"/>
      <c r="G67" s="173"/>
      <c r="H67" s="173"/>
      <c r="I67" s="55" t="str">
        <f>+I4</f>
        <v>แบบ สขร.1</v>
      </c>
    </row>
    <row r="68" spans="1:9" ht="71.25" customHeight="1">
      <c r="A68" s="3" t="s">
        <v>149</v>
      </c>
      <c r="B68" s="3" t="s">
        <v>146</v>
      </c>
      <c r="C68" s="3" t="s">
        <v>147</v>
      </c>
      <c r="D68" s="3" t="s">
        <v>148</v>
      </c>
      <c r="E68" s="3" t="s">
        <v>150</v>
      </c>
      <c r="F68" s="3" t="s">
        <v>152</v>
      </c>
      <c r="G68" s="3" t="s">
        <v>153</v>
      </c>
      <c r="H68" s="3" t="s">
        <v>154</v>
      </c>
      <c r="I68" s="3" t="s">
        <v>156</v>
      </c>
    </row>
    <row r="69" spans="1:29" s="18" customFormat="1" ht="19.5" customHeight="1">
      <c r="A69" s="177" t="s">
        <v>22</v>
      </c>
      <c r="B69" s="178"/>
      <c r="C69" s="66">
        <f>+C62</f>
        <v>48935</v>
      </c>
      <c r="D69" s="54"/>
      <c r="E69" s="53"/>
      <c r="F69" s="52"/>
      <c r="G69" s="53"/>
      <c r="H69" s="52"/>
      <c r="I69" s="53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76">
        <v>4</v>
      </c>
      <c r="B70" s="169" t="s">
        <v>20</v>
      </c>
      <c r="C70" s="170"/>
      <c r="D70" s="170"/>
      <c r="E70" s="170"/>
      <c r="F70" s="170"/>
      <c r="G70" s="170"/>
      <c r="H70" s="170"/>
      <c r="I70" s="171"/>
      <c r="J70" s="92"/>
      <c r="K70" s="51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2220</v>
      </c>
      <c r="C71" s="14">
        <v>280</v>
      </c>
      <c r="D71" s="14">
        <f>+C71</f>
        <v>280</v>
      </c>
      <c r="E71" s="15" t="s">
        <v>155</v>
      </c>
      <c r="F71" s="71" t="s">
        <v>2170</v>
      </c>
      <c r="G71" s="71" t="str">
        <f>+F71</f>
        <v>ร้านอู่ช่างไต๋</v>
      </c>
      <c r="H71" s="15" t="s">
        <v>161</v>
      </c>
      <c r="I71" s="67"/>
      <c r="J71" s="92">
        <v>3145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tr">
        <f>+B71</f>
        <v>ค่าซ่อมแซมยานพาหนะ</v>
      </c>
      <c r="C72" s="14">
        <v>100</v>
      </c>
      <c r="D72" s="14">
        <f>+C72</f>
        <v>100</v>
      </c>
      <c r="E72" s="15" t="s">
        <v>155</v>
      </c>
      <c r="F72" s="71" t="s">
        <v>2170</v>
      </c>
      <c r="G72" s="71" t="str">
        <f>+F72</f>
        <v>ร้านอู่ช่างไต๋</v>
      </c>
      <c r="H72" s="15" t="s">
        <v>161</v>
      </c>
      <c r="I72" s="67"/>
      <c r="J72" s="92" t="s">
        <v>1819</v>
      </c>
      <c r="K72" s="45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 hidden="1">
      <c r="A73" s="15"/>
      <c r="B73" s="13">
        <v>0</v>
      </c>
      <c r="C73" s="26">
        <v>0</v>
      </c>
      <c r="D73" s="14">
        <f aca="true" t="shared" si="9" ref="D73:D82">+C73</f>
        <v>0</v>
      </c>
      <c r="E73" s="15" t="s">
        <v>155</v>
      </c>
      <c r="F73" s="71" t="s">
        <v>1968</v>
      </c>
      <c r="G73" s="71" t="str">
        <f aca="true" t="shared" si="10" ref="G73:G86">+F73</f>
        <v>ร้านภารดี</v>
      </c>
      <c r="H73" s="15" t="s">
        <v>161</v>
      </c>
      <c r="I73" s="67"/>
      <c r="J73" s="92" t="s">
        <v>1820</v>
      </c>
      <c r="K73" s="47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 hidden="1">
      <c r="A74" s="15"/>
      <c r="B74" s="13">
        <v>0</v>
      </c>
      <c r="C74" s="14">
        <v>0</v>
      </c>
      <c r="D74" s="14">
        <f t="shared" si="9"/>
        <v>0</v>
      </c>
      <c r="E74" s="15" t="s">
        <v>155</v>
      </c>
      <c r="F74" s="71" t="s">
        <v>2172</v>
      </c>
      <c r="G74" s="71" t="str">
        <f>+F74</f>
        <v>บ.สยามเครื่องชั่ง แอนด์ ซิลเต็ม จำกัด</v>
      </c>
      <c r="H74" s="15" t="s">
        <v>161</v>
      </c>
      <c r="I74" s="67"/>
      <c r="J74" s="92" t="s">
        <v>1819</v>
      </c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 hidden="1">
      <c r="A75" s="15"/>
      <c r="B75" s="13">
        <v>0</v>
      </c>
      <c r="C75" s="14">
        <v>0</v>
      </c>
      <c r="D75" s="14">
        <f t="shared" si="9"/>
        <v>0</v>
      </c>
      <c r="E75" s="15" t="s">
        <v>155</v>
      </c>
      <c r="F75" s="71" t="str">
        <f>+F72</f>
        <v>ร้านอู่ช่างไต๋</v>
      </c>
      <c r="G75" s="71" t="str">
        <f t="shared" si="10"/>
        <v>ร้านอู่ช่างไต๋</v>
      </c>
      <c r="H75" s="15" t="s">
        <v>161</v>
      </c>
      <c r="I75" s="67"/>
      <c r="J75" s="92" t="s">
        <v>1818</v>
      </c>
      <c r="K75" s="47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 hidden="1">
      <c r="A76" s="15"/>
      <c r="B76" s="13">
        <v>0</v>
      </c>
      <c r="C76" s="14">
        <v>0</v>
      </c>
      <c r="D76" s="14">
        <f t="shared" si="9"/>
        <v>0</v>
      </c>
      <c r="E76" s="15" t="s">
        <v>155</v>
      </c>
      <c r="F76" s="71" t="str">
        <f>+F75</f>
        <v>ร้านอู่ช่างไต๋</v>
      </c>
      <c r="G76" s="71" t="str">
        <f t="shared" si="10"/>
        <v>ร้านอู่ช่างไต๋</v>
      </c>
      <c r="H76" s="15" t="s">
        <v>161</v>
      </c>
      <c r="I76" s="67"/>
      <c r="J76" s="91">
        <v>6076.75</v>
      </c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 hidden="1">
      <c r="A77" s="15"/>
      <c r="B77" s="13">
        <v>0</v>
      </c>
      <c r="C77" s="14">
        <v>0</v>
      </c>
      <c r="D77" s="14">
        <f t="shared" si="9"/>
        <v>0</v>
      </c>
      <c r="E77" s="15" t="s">
        <v>155</v>
      </c>
      <c r="F77" s="71" t="s">
        <v>2174</v>
      </c>
      <c r="G77" s="71" t="str">
        <f t="shared" si="10"/>
        <v>น้ำยืนยางพารา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hidden="1">
      <c r="A78" s="15"/>
      <c r="B78" s="13">
        <v>0</v>
      </c>
      <c r="C78" s="14">
        <v>0</v>
      </c>
      <c r="D78" s="14">
        <f t="shared" si="9"/>
        <v>0</v>
      </c>
      <c r="E78" s="15" t="s">
        <v>155</v>
      </c>
      <c r="F78" s="68" t="str">
        <f>+F77</f>
        <v>น้ำยืนยางพารา</v>
      </c>
      <c r="G78" s="71" t="str">
        <f t="shared" si="10"/>
        <v>น้ำยืนยางพารา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hidden="1">
      <c r="A79" s="15"/>
      <c r="B79" s="13">
        <v>0</v>
      </c>
      <c r="C79" s="14">
        <v>0</v>
      </c>
      <c r="D79" s="14">
        <f t="shared" si="9"/>
        <v>0</v>
      </c>
      <c r="E79" s="15" t="s">
        <v>155</v>
      </c>
      <c r="F79" s="68" t="s">
        <v>2174</v>
      </c>
      <c r="G79" s="71" t="str">
        <f t="shared" si="10"/>
        <v>น้ำยืนยางพารา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3">
        <v>0</v>
      </c>
      <c r="C80" s="14">
        <v>0</v>
      </c>
      <c r="D80" s="14">
        <f t="shared" si="9"/>
        <v>0</v>
      </c>
      <c r="E80" s="15" t="s">
        <v>155</v>
      </c>
      <c r="F80" s="68" t="str">
        <f>+F79</f>
        <v>น้ำยืนยางพารา</v>
      </c>
      <c r="G80" s="71" t="str">
        <f t="shared" si="10"/>
        <v>น้ำยืนยางพารา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3">
        <v>0</v>
      </c>
      <c r="C81" s="14">
        <v>0</v>
      </c>
      <c r="D81" s="14">
        <f t="shared" si="9"/>
        <v>0</v>
      </c>
      <c r="E81" s="15" t="s">
        <v>155</v>
      </c>
      <c r="F81" s="68" t="str">
        <f>+F51</f>
        <v>น้ำยืนยางพารา สาขา 2 ช่องเม็ก</v>
      </c>
      <c r="G81" s="71" t="str">
        <f t="shared" si="10"/>
        <v>น้ำยืนยางพารา สาขา 2 ช่องเม็ก</v>
      </c>
      <c r="H81" s="15" t="s">
        <v>161</v>
      </c>
      <c r="I81" s="15"/>
      <c r="J81" s="92"/>
      <c r="K81" s="158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3">
        <v>0</v>
      </c>
      <c r="C82" s="14">
        <v>0</v>
      </c>
      <c r="D82" s="14">
        <f t="shared" si="9"/>
        <v>0</v>
      </c>
      <c r="E82" s="15" t="s">
        <v>155</v>
      </c>
      <c r="F82" s="68"/>
      <c r="G82" s="71">
        <f t="shared" si="10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14"/>
      <c r="D83" s="14">
        <f>+C83</f>
        <v>0</v>
      </c>
      <c r="E83" s="15" t="s">
        <v>155</v>
      </c>
      <c r="F83" s="68"/>
      <c r="G83" s="71">
        <f t="shared" si="10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hidden="1">
      <c r="A84" s="15"/>
      <c r="B84" s="17"/>
      <c r="C84" s="14"/>
      <c r="D84" s="14">
        <f>+C84</f>
        <v>0</v>
      </c>
      <c r="E84" s="15" t="s">
        <v>155</v>
      </c>
      <c r="F84" s="68"/>
      <c r="G84" s="71">
        <f t="shared" si="10"/>
        <v>0</v>
      </c>
      <c r="H84" s="15" t="s">
        <v>161</v>
      </c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hidden="1">
      <c r="A85" s="15"/>
      <c r="B85" s="17"/>
      <c r="C85" s="14"/>
      <c r="D85" s="14">
        <f>+C85</f>
        <v>0</v>
      </c>
      <c r="E85" s="15" t="s">
        <v>155</v>
      </c>
      <c r="F85" s="68"/>
      <c r="G85" s="71">
        <f t="shared" si="10"/>
        <v>0</v>
      </c>
      <c r="H85" s="15" t="s">
        <v>161</v>
      </c>
      <c r="I85" s="15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 hidden="1">
      <c r="A86" s="15"/>
      <c r="B86" s="17"/>
      <c r="C86" s="26"/>
      <c r="D86" s="14">
        <f>+C86</f>
        <v>0</v>
      </c>
      <c r="E86" s="15" t="s">
        <v>155</v>
      </c>
      <c r="F86" s="68"/>
      <c r="G86" s="71">
        <f t="shared" si="10"/>
        <v>0</v>
      </c>
      <c r="H86" s="15" t="s">
        <v>161</v>
      </c>
      <c r="I86" s="15"/>
      <c r="J86" s="92"/>
      <c r="K86" s="45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 thickBot="1">
      <c r="A87" s="15"/>
      <c r="B87" s="17"/>
      <c r="C87" s="21">
        <f>SUM(C71:C86)</f>
        <v>380</v>
      </c>
      <c r="D87" s="14"/>
      <c r="E87" s="13"/>
      <c r="F87" s="15"/>
      <c r="G87" s="71"/>
      <c r="H87" s="15"/>
      <c r="I87" s="15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 thickTop="1">
      <c r="A88" s="78"/>
      <c r="B88" s="78"/>
      <c r="C88" s="80"/>
      <c r="D88" s="81"/>
      <c r="E88" s="82"/>
      <c r="F88" s="79"/>
      <c r="G88" s="82"/>
      <c r="H88" s="79"/>
      <c r="I88" s="83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9">
        <v>5</v>
      </c>
      <c r="B89" s="169" t="s">
        <v>23</v>
      </c>
      <c r="C89" s="170"/>
      <c r="D89" s="170"/>
      <c r="E89" s="170"/>
      <c r="F89" s="170"/>
      <c r="G89" s="170"/>
      <c r="H89" s="170"/>
      <c r="I89" s="171"/>
      <c r="J89" s="92"/>
      <c r="K89" s="51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>
      <c r="A90" s="15"/>
      <c r="B90" s="13" t="s">
        <v>2024</v>
      </c>
      <c r="C90" s="14">
        <v>250</v>
      </c>
      <c r="D90" s="14">
        <f aca="true" t="shared" si="11" ref="D90:D100">+C90</f>
        <v>250</v>
      </c>
      <c r="E90" s="15" t="s">
        <v>155</v>
      </c>
      <c r="F90" s="68" t="s">
        <v>2240</v>
      </c>
      <c r="G90" s="68" t="str">
        <f>+F90</f>
        <v>เจริญวัสดุข้ามเปี้ย</v>
      </c>
      <c r="H90" s="15" t="s">
        <v>161</v>
      </c>
      <c r="I90" s="67"/>
      <c r="J90" s="92">
        <v>55544.06</v>
      </c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>
      <c r="A91" s="15"/>
      <c r="B91" s="13" t="s">
        <v>94</v>
      </c>
      <c r="C91" s="14">
        <v>322</v>
      </c>
      <c r="D91" s="14">
        <f t="shared" si="11"/>
        <v>322</v>
      </c>
      <c r="E91" s="15" t="s">
        <v>155</v>
      </c>
      <c r="F91" s="68" t="s">
        <v>2241</v>
      </c>
      <c r="G91" s="68" t="str">
        <f aca="true" t="shared" si="12" ref="G91:G100">+F91</f>
        <v>น้ำใสถ่ายเอกสาร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>
      <c r="A92" s="15"/>
      <c r="B92" s="13" t="s">
        <v>2024</v>
      </c>
      <c r="C92" s="14">
        <v>480</v>
      </c>
      <c r="D92" s="14">
        <f t="shared" si="11"/>
        <v>480</v>
      </c>
      <c r="E92" s="15" t="s">
        <v>155</v>
      </c>
      <c r="F92" s="68" t="s">
        <v>2242</v>
      </c>
      <c r="G92" s="68" t="str">
        <f t="shared" si="12"/>
        <v>ร้านกิจไพศาล สำโรง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>
      <c r="A93" s="15"/>
      <c r="B93" s="13" t="s">
        <v>42</v>
      </c>
      <c r="C93" s="14">
        <v>105</v>
      </c>
      <c r="D93" s="14">
        <f t="shared" si="11"/>
        <v>105</v>
      </c>
      <c r="E93" s="15" t="s">
        <v>155</v>
      </c>
      <c r="F93" s="13" t="s">
        <v>2243</v>
      </c>
      <c r="G93" s="68" t="str">
        <f>+F93</f>
        <v>ร้านนทีพาณิชย์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>
      <c r="A94" s="15"/>
      <c r="B94" s="13" t="s">
        <v>2066</v>
      </c>
      <c r="C94" s="14">
        <v>650</v>
      </c>
      <c r="D94" s="14">
        <f t="shared" si="11"/>
        <v>650</v>
      </c>
      <c r="E94" s="15" t="s">
        <v>155</v>
      </c>
      <c r="F94" s="68" t="s">
        <v>2244</v>
      </c>
      <c r="G94" s="68" t="str">
        <f t="shared" si="12"/>
        <v>ร้านทวีกิจ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>
      <c r="A95" s="15"/>
      <c r="B95" s="13" t="str">
        <f>+B94</f>
        <v>ค่าซ่อมแซม (ยานพาหนะ)</v>
      </c>
      <c r="C95" s="14">
        <v>160</v>
      </c>
      <c r="D95" s="14">
        <f t="shared" si="11"/>
        <v>160</v>
      </c>
      <c r="E95" s="15" t="s">
        <v>155</v>
      </c>
      <c r="F95" s="68" t="s">
        <v>2245</v>
      </c>
      <c r="G95" s="68" t="str">
        <f t="shared" si="12"/>
        <v>ร้านคลินิคไดนาโม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>
      <c r="A96" s="15"/>
      <c r="B96" s="13" t="str">
        <f>+B95</f>
        <v>ค่าซ่อมแซม (ยานพาหนะ)</v>
      </c>
      <c r="C96" s="14">
        <v>3000</v>
      </c>
      <c r="D96" s="14">
        <f t="shared" si="11"/>
        <v>3000</v>
      </c>
      <c r="E96" s="15" t="s">
        <v>155</v>
      </c>
      <c r="F96" s="68" t="s">
        <v>2246</v>
      </c>
      <c r="G96" s="68" t="str">
        <f t="shared" si="12"/>
        <v>ร้านจรัสการช่าง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>
      <c r="A97" s="15"/>
      <c r="B97" s="13" t="str">
        <f>+B96</f>
        <v>ค่าซ่อมแซม (ยานพาหนะ)</v>
      </c>
      <c r="C97" s="14">
        <v>915</v>
      </c>
      <c r="D97" s="14">
        <f t="shared" si="11"/>
        <v>915</v>
      </c>
      <c r="E97" s="15" t="s">
        <v>155</v>
      </c>
      <c r="F97" s="68" t="s">
        <v>2247</v>
      </c>
      <c r="G97" s="68" t="str">
        <f t="shared" si="12"/>
        <v>T.K.T.ตระการแทรกเตอร์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>
      <c r="A98" s="15"/>
      <c r="B98" s="13" t="s">
        <v>581</v>
      </c>
      <c r="C98" s="14">
        <v>1090</v>
      </c>
      <c r="D98" s="14">
        <f t="shared" si="11"/>
        <v>1090</v>
      </c>
      <c r="E98" s="15" t="s">
        <v>155</v>
      </c>
      <c r="F98" s="68" t="s">
        <v>2248</v>
      </c>
      <c r="G98" s="68" t="str">
        <f t="shared" si="12"/>
        <v>ร้านกนกวลี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>
      <c r="A99" s="15"/>
      <c r="B99" s="13" t="s">
        <v>2249</v>
      </c>
      <c r="C99" s="14">
        <v>250</v>
      </c>
      <c r="D99" s="14">
        <f t="shared" si="11"/>
        <v>250</v>
      </c>
      <c r="E99" s="15" t="s">
        <v>155</v>
      </c>
      <c r="F99" s="68" t="s">
        <v>2250</v>
      </c>
      <c r="G99" s="68" t="str">
        <f t="shared" si="12"/>
        <v>ร้านโจ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>
      <c r="A100" s="15"/>
      <c r="B100" s="13" t="str">
        <f>+B97</f>
        <v>ค่าซ่อมแซม (ยานพาหนะ)</v>
      </c>
      <c r="C100" s="14">
        <v>300</v>
      </c>
      <c r="D100" s="14">
        <f t="shared" si="11"/>
        <v>300</v>
      </c>
      <c r="E100" s="15" t="s">
        <v>155</v>
      </c>
      <c r="F100" s="68" t="str">
        <f>+F99</f>
        <v>ร้านโจ</v>
      </c>
      <c r="G100" s="68" t="str">
        <f t="shared" si="12"/>
        <v>ร้านโจ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/>
      <c r="E101" s="15" t="s">
        <v>155</v>
      </c>
      <c r="F101" s="68" t="str">
        <f>+F98</f>
        <v>ร้านกนกวลี</v>
      </c>
      <c r="G101" s="68" t="str">
        <f>+F101</f>
        <v>ร้านกนกวลี</v>
      </c>
      <c r="H101" s="15" t="s">
        <v>161</v>
      </c>
      <c r="I101" s="67"/>
      <c r="J101" s="92">
        <v>5327.28</v>
      </c>
      <c r="K101" s="45" t="s">
        <v>184</v>
      </c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/>
      <c r="E102" s="15" t="s">
        <v>155</v>
      </c>
      <c r="F102" s="68" t="str">
        <f>+F101</f>
        <v>ร้านกนกวลี</v>
      </c>
      <c r="G102" s="68" t="str">
        <f aca="true" t="shared" si="13" ref="G102:G107">+F102</f>
        <v>ร้านกนกวลี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 hidden="1">
      <c r="A103" s="15"/>
      <c r="B103" s="13"/>
      <c r="C103" s="14"/>
      <c r="D103" s="14"/>
      <c r="E103" s="15" t="s">
        <v>155</v>
      </c>
      <c r="F103" s="68" t="s">
        <v>2119</v>
      </c>
      <c r="G103" s="68" t="str">
        <f t="shared" si="13"/>
        <v>สิริลักษณ์วัสดุ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14"/>
      <c r="D104" s="14"/>
      <c r="E104" s="15" t="s">
        <v>155</v>
      </c>
      <c r="F104" s="68" t="str">
        <f>+F99</f>
        <v>ร้านโจ</v>
      </c>
      <c r="G104" s="68" t="str">
        <f t="shared" si="13"/>
        <v>ร้านโจ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hidden="1">
      <c r="A105" s="15"/>
      <c r="B105" s="13"/>
      <c r="C105" s="14"/>
      <c r="D105" s="14"/>
      <c r="E105" s="15" t="s">
        <v>155</v>
      </c>
      <c r="F105" s="68"/>
      <c r="G105" s="68">
        <f t="shared" si="13"/>
        <v>0</v>
      </c>
      <c r="H105" s="15" t="s">
        <v>161</v>
      </c>
      <c r="I105" s="67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hidden="1">
      <c r="A106" s="15"/>
      <c r="B106" s="13"/>
      <c r="C106" s="26"/>
      <c r="D106" s="14">
        <f>+C106</f>
        <v>0</v>
      </c>
      <c r="E106" s="15" t="s">
        <v>155</v>
      </c>
      <c r="F106" s="68"/>
      <c r="G106" s="68">
        <f t="shared" si="13"/>
        <v>0</v>
      </c>
      <c r="H106" s="15" t="s">
        <v>161</v>
      </c>
      <c r="I106" s="67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 hidden="1">
      <c r="A107" s="15"/>
      <c r="B107" s="13"/>
      <c r="C107" s="26"/>
      <c r="D107" s="14">
        <f>+C107</f>
        <v>0</v>
      </c>
      <c r="E107" s="15" t="s">
        <v>155</v>
      </c>
      <c r="F107" s="68"/>
      <c r="G107" s="68">
        <f t="shared" si="13"/>
        <v>0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 thickBot="1">
      <c r="A108" s="15"/>
      <c r="B108" s="17"/>
      <c r="C108" s="62">
        <f>SUM(C90:C107)</f>
        <v>7522</v>
      </c>
      <c r="D108" s="14"/>
      <c r="E108" s="13"/>
      <c r="F108" s="15"/>
      <c r="G108" s="13"/>
      <c r="H108" s="15"/>
      <c r="I108" s="13"/>
      <c r="J108" s="92"/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19.5" customHeight="1" thickTop="1">
      <c r="A109" s="15"/>
      <c r="B109" s="17"/>
      <c r="C109" s="22"/>
      <c r="D109" s="14"/>
      <c r="E109" s="13"/>
      <c r="F109" s="15"/>
      <c r="G109" s="13"/>
      <c r="H109" s="15"/>
      <c r="I109" s="13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76">
        <v>6</v>
      </c>
      <c r="B110" s="169" t="s">
        <v>24</v>
      </c>
      <c r="C110" s="170"/>
      <c r="D110" s="170"/>
      <c r="E110" s="170"/>
      <c r="F110" s="170"/>
      <c r="G110" s="170"/>
      <c r="H110" s="170"/>
      <c r="I110" s="171"/>
      <c r="J110" s="92"/>
      <c r="K110" s="51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650</v>
      </c>
      <c r="C111" s="14">
        <v>600</v>
      </c>
      <c r="D111" s="14">
        <f aca="true" t="shared" si="14" ref="D111:D121">+C111</f>
        <v>600</v>
      </c>
      <c r="E111" s="15" t="s">
        <v>155</v>
      </c>
      <c r="F111" s="13" t="s">
        <v>2221</v>
      </c>
      <c r="G111" s="68" t="str">
        <f>+F111</f>
        <v>ร้านพิทักษ์ศิลป์</v>
      </c>
      <c r="H111" s="15" t="s">
        <v>161</v>
      </c>
      <c r="I111" s="67"/>
      <c r="J111" s="92">
        <v>9926</v>
      </c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21" customHeight="1">
      <c r="A112" s="15"/>
      <c r="B112" s="13" t="s">
        <v>2222</v>
      </c>
      <c r="C112" s="14">
        <v>3000</v>
      </c>
      <c r="D112" s="14">
        <f t="shared" si="14"/>
        <v>3000</v>
      </c>
      <c r="E112" s="15" t="s">
        <v>155</v>
      </c>
      <c r="F112" s="68" t="s">
        <v>2223</v>
      </c>
      <c r="G112" s="68" t="str">
        <f>+F112</f>
        <v>น้ำฟ้าพันธุ์ไม้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tr">
        <f>+B112</f>
        <v>ค่าใช้จ่ายเบ็ดเตล็ด) ถุงดำ</v>
      </c>
      <c r="C113" s="14">
        <v>3000</v>
      </c>
      <c r="D113" s="14">
        <f t="shared" si="14"/>
        <v>3000</v>
      </c>
      <c r="E113" s="15" t="s">
        <v>155</v>
      </c>
      <c r="F113" s="68" t="str">
        <f>+F112</f>
        <v>น้ำฟ้าพันธุ์ไม้</v>
      </c>
      <c r="G113" s="68" t="str">
        <f aca="true" t="shared" si="15" ref="G113:G124">+F113</f>
        <v>น้ำฟ้าพันธุ์ไม้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tr">
        <f>+B113</f>
        <v>ค่าใช้จ่ายเบ็ดเตล็ด) ถุงดำ</v>
      </c>
      <c r="C114" s="14">
        <v>6000</v>
      </c>
      <c r="D114" s="14">
        <f t="shared" si="14"/>
        <v>6000</v>
      </c>
      <c r="E114" s="15" t="s">
        <v>155</v>
      </c>
      <c r="F114" s="68" t="str">
        <f>+F113</f>
        <v>น้ำฟ้าพันธุ์ไม้</v>
      </c>
      <c r="G114" s="68" t="str">
        <f t="shared" si="15"/>
        <v>น้ำฟ้าพันธุ์ไม้</v>
      </c>
      <c r="H114" s="15" t="s">
        <v>161</v>
      </c>
      <c r="I114" s="67"/>
      <c r="J114" s="92"/>
      <c r="K114" s="49"/>
      <c r="L114" s="16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19.5" customHeight="1">
      <c r="A115" s="15"/>
      <c r="B115" s="13" t="str">
        <f>+B114</f>
        <v>ค่าใช้จ่ายเบ็ดเตล็ด) ถุงดำ</v>
      </c>
      <c r="C115" s="14">
        <v>3320</v>
      </c>
      <c r="D115" s="14">
        <f t="shared" si="14"/>
        <v>3320</v>
      </c>
      <c r="E115" s="15" t="s">
        <v>155</v>
      </c>
      <c r="F115" s="68" t="s">
        <v>2224</v>
      </c>
      <c r="G115" s="68" t="str">
        <f t="shared" si="15"/>
        <v>ร้าน ดูโฮมจำกัด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tr">
        <f>+B114</f>
        <v>ค่าใช้จ่ายเบ็ดเตล็ด) ถุงดำ</v>
      </c>
      <c r="C116" s="14">
        <v>1750</v>
      </c>
      <c r="D116" s="14">
        <f t="shared" si="14"/>
        <v>1750</v>
      </c>
      <c r="E116" s="15" t="s">
        <v>155</v>
      </c>
      <c r="F116" s="68" t="str">
        <f>+F113</f>
        <v>น้ำฟ้าพันธุ์ไม้</v>
      </c>
      <c r="G116" s="68" t="str">
        <f t="shared" si="15"/>
        <v>น้ำฟ้าพันธุ์ไม้</v>
      </c>
      <c r="H116" s="15" t="s">
        <v>161</v>
      </c>
      <c r="I116" s="67"/>
      <c r="J116" s="92"/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>
      <c r="A117" s="15"/>
      <c r="B117" s="13" t="s">
        <v>2225</v>
      </c>
      <c r="C117" s="14">
        <v>5000</v>
      </c>
      <c r="D117" s="14">
        <f t="shared" si="14"/>
        <v>5000</v>
      </c>
      <c r="E117" s="15" t="s">
        <v>155</v>
      </c>
      <c r="F117" s="13" t="s">
        <v>2228</v>
      </c>
      <c r="G117" s="68" t="str">
        <f t="shared" si="15"/>
        <v>นายสุรรณ ศรีเมือง</v>
      </c>
      <c r="H117" s="15" t="s">
        <v>161</v>
      </c>
      <c r="I117" s="67"/>
      <c r="J117" s="92">
        <v>11084</v>
      </c>
      <c r="K117" s="45" t="s">
        <v>487</v>
      </c>
      <c r="L117" s="45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20.25" customHeight="1">
      <c r="A118" s="15"/>
      <c r="B118" s="13" t="s">
        <v>2205</v>
      </c>
      <c r="C118" s="14">
        <v>350</v>
      </c>
      <c r="D118" s="14">
        <f t="shared" si="14"/>
        <v>350</v>
      </c>
      <c r="E118" s="15" t="s">
        <v>155</v>
      </c>
      <c r="F118" s="68" t="s">
        <v>2185</v>
      </c>
      <c r="G118" s="68" t="str">
        <f t="shared" si="15"/>
        <v>ร้านธนากิจ</v>
      </c>
      <c r="H118" s="15" t="s">
        <v>161</v>
      </c>
      <c r="I118" s="67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>
      <c r="A119" s="15"/>
      <c r="B119" s="13" t="s">
        <v>2226</v>
      </c>
      <c r="C119" s="14">
        <v>325</v>
      </c>
      <c r="D119" s="14">
        <f t="shared" si="14"/>
        <v>325</v>
      </c>
      <c r="E119" s="15" t="s">
        <v>155</v>
      </c>
      <c r="F119" s="68" t="s">
        <v>2126</v>
      </c>
      <c r="G119" s="68" t="str">
        <f t="shared" si="15"/>
        <v>อิสราภรณ์ปรินติ้ง</v>
      </c>
      <c r="H119" s="15" t="s">
        <v>161</v>
      </c>
      <c r="I119" s="67"/>
      <c r="J119" s="92" t="s">
        <v>184</v>
      </c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>
      <c r="A120" s="15"/>
      <c r="B120" s="13" t="str">
        <f>+B117</f>
        <v>ค่าใช้จ่ายเบ็ดเตล็ด (ค่าดิน)</v>
      </c>
      <c r="C120" s="14">
        <v>1420</v>
      </c>
      <c r="D120" s="14">
        <f t="shared" si="14"/>
        <v>1420</v>
      </c>
      <c r="E120" s="15" t="s">
        <v>155</v>
      </c>
      <c r="F120" s="68" t="s">
        <v>2228</v>
      </c>
      <c r="G120" s="68" t="str">
        <f t="shared" si="15"/>
        <v>นายสุรรณ ศรีเมือง</v>
      </c>
      <c r="H120" s="15" t="s">
        <v>161</v>
      </c>
      <c r="I120" s="15"/>
      <c r="J120" s="92"/>
      <c r="K120" s="45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>
      <c r="A121" s="15"/>
      <c r="B121" s="13" t="s">
        <v>2015</v>
      </c>
      <c r="C121" s="14">
        <v>18500</v>
      </c>
      <c r="D121" s="14">
        <f t="shared" si="14"/>
        <v>18500</v>
      </c>
      <c r="E121" s="15" t="s">
        <v>155</v>
      </c>
      <c r="F121" s="68" t="str">
        <f>+F120</f>
        <v>นายสุรรณ ศรีเมือง</v>
      </c>
      <c r="G121" s="68" t="str">
        <f t="shared" si="15"/>
        <v>นายสุรรณ ศรีเมือง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>
      <c r="A122" s="15"/>
      <c r="B122" s="13" t="s">
        <v>2227</v>
      </c>
      <c r="C122" s="14">
        <v>345</v>
      </c>
      <c r="D122" s="14">
        <f aca="true" t="shared" si="16" ref="D122:D129">+C122</f>
        <v>345</v>
      </c>
      <c r="E122" s="15" t="s">
        <v>155</v>
      </c>
      <c r="F122" s="68" t="s">
        <v>1894</v>
      </c>
      <c r="G122" s="68" t="str">
        <f t="shared" si="15"/>
        <v>ร้านโกบะ</v>
      </c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>
      <c r="A123" s="15"/>
      <c r="B123" s="13" t="s">
        <v>42</v>
      </c>
      <c r="C123" s="14">
        <v>300</v>
      </c>
      <c r="D123" s="14">
        <f t="shared" si="16"/>
        <v>300</v>
      </c>
      <c r="E123" s="15" t="s">
        <v>155</v>
      </c>
      <c r="F123" s="68" t="s">
        <v>2229</v>
      </c>
      <c r="G123" s="68" t="str">
        <f t="shared" si="15"/>
        <v>ร้านแดงสตีกเกอร์</v>
      </c>
      <c r="H123" s="15" t="s">
        <v>161</v>
      </c>
      <c r="I123" s="15"/>
      <c r="J123" s="92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18" customFormat="1" ht="19.5" customHeight="1">
      <c r="A124" s="15"/>
      <c r="B124" s="13" t="str">
        <f>+B118</f>
        <v>ค่าใช้จ่ายเบ็ดเตล็ด (ธงชาติ)</v>
      </c>
      <c r="C124" s="14">
        <v>270</v>
      </c>
      <c r="D124" s="14">
        <f t="shared" si="16"/>
        <v>270</v>
      </c>
      <c r="E124" s="15" t="s">
        <v>155</v>
      </c>
      <c r="F124" s="68" t="str">
        <f>+F118</f>
        <v>ร้านธนากิจ</v>
      </c>
      <c r="G124" s="68" t="str">
        <f t="shared" si="15"/>
        <v>ร้านธนากิจ</v>
      </c>
      <c r="H124" s="15" t="s">
        <v>161</v>
      </c>
      <c r="I124" s="15"/>
      <c r="J124" s="92"/>
      <c r="K124" s="45"/>
      <c r="L124" s="16"/>
      <c r="M124" s="16"/>
      <c r="N124" s="16"/>
      <c r="O124" s="16"/>
      <c r="P124" s="16"/>
      <c r="Q124" s="1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18" customFormat="1" ht="19.5" customHeight="1">
      <c r="A125" s="15"/>
      <c r="B125" s="13" t="str">
        <f>+B124</f>
        <v>ค่าใช้จ่ายเบ็ดเตล็ด (ธงชาติ)</v>
      </c>
      <c r="C125" s="26">
        <v>85</v>
      </c>
      <c r="D125" s="14">
        <f t="shared" si="16"/>
        <v>85</v>
      </c>
      <c r="E125" s="15" t="s">
        <v>155</v>
      </c>
      <c r="F125" s="68" t="str">
        <f>+F118</f>
        <v>ร้านธนากิจ</v>
      </c>
      <c r="G125" s="68" t="str">
        <f>+F125</f>
        <v>ร้านธนากิจ</v>
      </c>
      <c r="H125" s="15" t="s">
        <v>161</v>
      </c>
      <c r="I125" s="15"/>
      <c r="J125" s="92"/>
      <c r="K125" s="45"/>
      <c r="L125" s="16"/>
      <c r="M125" s="16"/>
      <c r="N125" s="16"/>
      <c r="O125" s="16"/>
      <c r="P125" s="16"/>
      <c r="Q125" s="16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18" customFormat="1" ht="19.5" customHeight="1">
      <c r="A126" s="15"/>
      <c r="B126" s="13" t="str">
        <f>+B111</f>
        <v>ค่าประชาสัมพันธ์</v>
      </c>
      <c r="C126" s="20">
        <v>180</v>
      </c>
      <c r="D126" s="14">
        <f t="shared" si="16"/>
        <v>180</v>
      </c>
      <c r="E126" s="15" t="s">
        <v>155</v>
      </c>
      <c r="F126" s="68" t="str">
        <f>+F119</f>
        <v>อิสราภรณ์ปรินติ้ง</v>
      </c>
      <c r="G126" s="68" t="str">
        <f>+F126</f>
        <v>อิสราภรณ์ปรินติ้ง</v>
      </c>
      <c r="H126" s="15" t="s">
        <v>161</v>
      </c>
      <c r="I126" s="15"/>
      <c r="J126" s="92"/>
      <c r="K126" s="45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>
      <c r="A127" s="15"/>
      <c r="B127" s="13" t="s">
        <v>33</v>
      </c>
      <c r="C127" s="20">
        <v>290</v>
      </c>
      <c r="D127" s="14">
        <f t="shared" si="16"/>
        <v>290</v>
      </c>
      <c r="E127" s="15" t="s">
        <v>155</v>
      </c>
      <c r="F127" s="68" t="s">
        <v>2230</v>
      </c>
      <c r="G127" s="68" t="str">
        <f>+F127</f>
        <v>ร้านรักษ์เกษตร</v>
      </c>
      <c r="H127" s="15" t="s">
        <v>161</v>
      </c>
      <c r="I127" s="15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>
      <c r="A128" s="15"/>
      <c r="B128" s="13" t="s">
        <v>2015</v>
      </c>
      <c r="C128" s="20">
        <v>310</v>
      </c>
      <c r="D128" s="14">
        <f t="shared" si="16"/>
        <v>310</v>
      </c>
      <c r="E128" s="15" t="str">
        <f>+E127</f>
        <v>วิธีเฉพาะเจาะจง</v>
      </c>
      <c r="F128" s="68" t="s">
        <v>2231</v>
      </c>
      <c r="G128" s="68" t="str">
        <f>+F128</f>
        <v>โรงกลังธวัช</v>
      </c>
      <c r="H128" s="15" t="str">
        <f>+H127</f>
        <v>ราคาและคุณภาพสินค้า</v>
      </c>
      <c r="I128" s="15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>
      <c r="A129" s="15"/>
      <c r="B129" s="13" t="str">
        <f>+B128</f>
        <v>ค่าซ่อมแซม(ทรัพย์สิน)</v>
      </c>
      <c r="C129" s="20">
        <v>350</v>
      </c>
      <c r="D129" s="14">
        <f t="shared" si="16"/>
        <v>350</v>
      </c>
      <c r="E129" s="15" t="str">
        <f>+E128</f>
        <v>วิธีเฉพาะเจาะจง</v>
      </c>
      <c r="F129" s="68" t="str">
        <f>+F128</f>
        <v>โรงกลังธวัช</v>
      </c>
      <c r="G129" s="68" t="str">
        <f>+G128</f>
        <v>โรงกลังธวัช</v>
      </c>
      <c r="H129" s="15" t="str">
        <f>+H128</f>
        <v>ราคาและคุณภาพสินค้า</v>
      </c>
      <c r="I129" s="15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 thickBot="1">
      <c r="A130" s="15"/>
      <c r="B130" s="17"/>
      <c r="C130" s="62">
        <f>SUM(C111:C129)</f>
        <v>45395</v>
      </c>
      <c r="D130" s="14"/>
      <c r="E130" s="13"/>
      <c r="F130" s="15"/>
      <c r="G130" s="13"/>
      <c r="H130" s="15"/>
      <c r="I130" s="13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ht="21.75" customHeight="1" thickTop="1"/>
    <row r="132" ht="21.75" customHeight="1"/>
    <row r="133" ht="21.75" customHeight="1"/>
    <row r="134" ht="21.75" customHeight="1"/>
    <row r="135" spans="1:9" ht="24">
      <c r="A135" s="172" t="str">
        <f>+A65</f>
        <v>สรุปผลการดำเนินการจัดซื้อจัดจ้างในรอบเดือน</v>
      </c>
      <c r="B135" s="172"/>
      <c r="C135" s="172"/>
      <c r="D135" s="172"/>
      <c r="E135" s="172"/>
      <c r="F135" s="172"/>
      <c r="G135" s="172"/>
      <c r="H135" s="172"/>
      <c r="I135" s="72"/>
    </row>
    <row r="136" spans="1:9" ht="24">
      <c r="A136" s="172" t="s">
        <v>1</v>
      </c>
      <c r="B136" s="172"/>
      <c r="C136" s="172"/>
      <c r="D136" s="172"/>
      <c r="E136" s="172"/>
      <c r="F136" s="172"/>
      <c r="G136" s="172"/>
      <c r="H136" s="172"/>
      <c r="I136" s="72"/>
    </row>
    <row r="137" spans="1:9" ht="24">
      <c r="A137" s="173" t="str">
        <f>+A67</f>
        <v>วันที่ 31  สิงหาคม 2562</v>
      </c>
      <c r="B137" s="173"/>
      <c r="C137" s="173"/>
      <c r="D137" s="173"/>
      <c r="E137" s="173"/>
      <c r="F137" s="173"/>
      <c r="G137" s="173"/>
      <c r="H137" s="173"/>
      <c r="I137" s="55" t="str">
        <f>+I67</f>
        <v>แบบ สขร.1</v>
      </c>
    </row>
    <row r="138" spans="1:9" ht="71.25" customHeight="1">
      <c r="A138" s="3" t="s">
        <v>149</v>
      </c>
      <c r="B138" s="3" t="s">
        <v>146</v>
      </c>
      <c r="C138" s="3" t="s">
        <v>147</v>
      </c>
      <c r="D138" s="3" t="s">
        <v>148</v>
      </c>
      <c r="E138" s="3" t="s">
        <v>150</v>
      </c>
      <c r="F138" s="3" t="s">
        <v>152</v>
      </c>
      <c r="G138" s="3" t="s">
        <v>153</v>
      </c>
      <c r="H138" s="3" t="s">
        <v>154</v>
      </c>
      <c r="I138" s="3" t="s">
        <v>156</v>
      </c>
    </row>
    <row r="139" spans="1:29" s="18" customFormat="1" ht="19.5" customHeight="1">
      <c r="A139" s="76">
        <v>7</v>
      </c>
      <c r="B139" s="169" t="s">
        <v>25</v>
      </c>
      <c r="C139" s="170"/>
      <c r="D139" s="170"/>
      <c r="E139" s="170"/>
      <c r="F139" s="170"/>
      <c r="G139" s="170"/>
      <c r="H139" s="170"/>
      <c r="I139" s="171"/>
      <c r="J139" s="92"/>
      <c r="K139" s="51"/>
      <c r="L139" s="16"/>
      <c r="M139" s="16"/>
      <c r="N139" s="16"/>
      <c r="O139" s="16"/>
      <c r="P139" s="16"/>
      <c r="Q139" s="16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18" customFormat="1" ht="19.5" customHeight="1">
      <c r="A140" s="15"/>
      <c r="B140" s="13" t="s">
        <v>33</v>
      </c>
      <c r="C140" s="14">
        <v>5360</v>
      </c>
      <c r="D140" s="14">
        <f>+C140</f>
        <v>5360</v>
      </c>
      <c r="E140" s="15" t="s">
        <v>155</v>
      </c>
      <c r="F140" s="68" t="s">
        <v>2254</v>
      </c>
      <c r="G140" s="68" t="str">
        <f aca="true" t="shared" si="17" ref="G140:G147">+F140</f>
        <v>ร้าน ม.เกษตร 16</v>
      </c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>
      <c r="A141" s="15"/>
      <c r="B141" s="13" t="s">
        <v>42</v>
      </c>
      <c r="C141" s="14">
        <v>280</v>
      </c>
      <c r="D141" s="14">
        <f aca="true" t="shared" si="18" ref="D141:D147">+C141</f>
        <v>280</v>
      </c>
      <c r="E141" s="15" t="s">
        <v>155</v>
      </c>
      <c r="F141" s="68" t="s">
        <v>2255</v>
      </c>
      <c r="G141" s="68" t="str">
        <f t="shared" si="17"/>
        <v>น้ำดื่มอุดมสุข</v>
      </c>
      <c r="H141" s="15" t="s">
        <v>161</v>
      </c>
      <c r="I141" s="67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>
      <c r="A142" s="15"/>
      <c r="B142" s="13" t="s">
        <v>2115</v>
      </c>
      <c r="C142" s="14">
        <v>8220</v>
      </c>
      <c r="D142" s="14">
        <f t="shared" si="18"/>
        <v>8220</v>
      </c>
      <c r="E142" s="15" t="s">
        <v>155</v>
      </c>
      <c r="F142" s="68" t="s">
        <v>2256</v>
      </c>
      <c r="G142" s="68" t="str">
        <f t="shared" si="17"/>
        <v>อู่มณเทียนการช่าง</v>
      </c>
      <c r="H142" s="15" t="s">
        <v>161</v>
      </c>
      <c r="I142" s="67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15"/>
      <c r="B143" s="13" t="str">
        <f>+B142</f>
        <v>ค่าซ่อมแซม(ยานะหานะ)</v>
      </c>
      <c r="C143" s="14">
        <v>1200</v>
      </c>
      <c r="D143" s="14">
        <f t="shared" si="18"/>
        <v>1200</v>
      </c>
      <c r="E143" s="15" t="s">
        <v>155</v>
      </c>
      <c r="F143" s="68" t="s">
        <v>2157</v>
      </c>
      <c r="G143" s="68" t="str">
        <f t="shared" si="17"/>
        <v>อู่มานะการช่าง</v>
      </c>
      <c r="H143" s="15" t="s">
        <v>161</v>
      </c>
      <c r="I143" s="67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>
      <c r="A144" s="15"/>
      <c r="B144" s="13" t="str">
        <f>+B143</f>
        <v>ค่าซ่อมแซม(ยานะหานะ)</v>
      </c>
      <c r="C144" s="14">
        <v>270</v>
      </c>
      <c r="D144" s="14">
        <f t="shared" si="18"/>
        <v>270</v>
      </c>
      <c r="E144" s="15" t="str">
        <f>+E143</f>
        <v>วิธีเฉพาะเจาะจง</v>
      </c>
      <c r="F144" s="68" t="s">
        <v>2157</v>
      </c>
      <c r="G144" s="68" t="str">
        <f t="shared" si="17"/>
        <v>อู่มานะการช่าง</v>
      </c>
      <c r="H144" s="15" t="str">
        <f>+H143</f>
        <v>ราคาและคุณภาพสินค้า</v>
      </c>
      <c r="I144" s="67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 hidden="1">
      <c r="A145" s="15"/>
      <c r="B145" s="13"/>
      <c r="C145" s="14"/>
      <c r="D145" s="14">
        <f t="shared" si="18"/>
        <v>0</v>
      </c>
      <c r="E145" s="15" t="str">
        <f>+E144</f>
        <v>วิธีเฉพาะเจาะจง</v>
      </c>
      <c r="F145" s="68" t="str">
        <f>+F141</f>
        <v>น้ำดื่มอุดมสุข</v>
      </c>
      <c r="G145" s="68" t="str">
        <f t="shared" si="17"/>
        <v>น้ำดื่มอุดมสุข</v>
      </c>
      <c r="H145" s="15" t="str">
        <f>+H144</f>
        <v>ราคาและคุณภาพสินค้า</v>
      </c>
      <c r="I145" s="67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 hidden="1">
      <c r="A146" s="15"/>
      <c r="B146" s="13"/>
      <c r="C146" s="14"/>
      <c r="D146" s="14">
        <f t="shared" si="18"/>
        <v>0</v>
      </c>
      <c r="E146" s="15" t="str">
        <f>+E145</f>
        <v>วิธีเฉพาะเจาะจง</v>
      </c>
      <c r="F146" s="68" t="s">
        <v>2159</v>
      </c>
      <c r="G146" s="68" t="str">
        <f t="shared" si="17"/>
        <v>เกษตร16</v>
      </c>
      <c r="H146" s="15" t="str">
        <f>+H145</f>
        <v>ราคาและคุณภาพสินค้า</v>
      </c>
      <c r="I146" s="67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 hidden="1">
      <c r="A147" s="15"/>
      <c r="B147" s="13"/>
      <c r="C147" s="14"/>
      <c r="D147" s="14">
        <f t="shared" si="18"/>
        <v>0</v>
      </c>
      <c r="E147" s="15" t="s">
        <v>155</v>
      </c>
      <c r="F147" s="68" t="str">
        <f>+F140</f>
        <v>ร้าน ม.เกษตร 16</v>
      </c>
      <c r="G147" s="68" t="str">
        <f t="shared" si="17"/>
        <v>ร้าน ม.เกษตร 16</v>
      </c>
      <c r="H147" s="15" t="s">
        <v>161</v>
      </c>
      <c r="I147" s="67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 hidden="1">
      <c r="A148" s="15"/>
      <c r="B148" s="13"/>
      <c r="C148" s="20"/>
      <c r="D148" s="14"/>
      <c r="E148" s="15"/>
      <c r="F148" s="68"/>
      <c r="G148" s="68"/>
      <c r="H148" s="15"/>
      <c r="I148" s="67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 hidden="1">
      <c r="A149" s="15"/>
      <c r="B149" s="13"/>
      <c r="C149" s="20"/>
      <c r="D149" s="14"/>
      <c r="E149" s="15"/>
      <c r="F149" s="68"/>
      <c r="G149" s="68"/>
      <c r="H149" s="15"/>
      <c r="I149" s="67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 hidden="1">
      <c r="A150" s="15"/>
      <c r="B150" s="13"/>
      <c r="C150" s="20"/>
      <c r="D150" s="14"/>
      <c r="E150" s="15"/>
      <c r="F150" s="68"/>
      <c r="G150" s="68"/>
      <c r="H150" s="15"/>
      <c r="I150" s="67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 thickBot="1">
      <c r="A151" s="15"/>
      <c r="B151" s="13"/>
      <c r="C151" s="21">
        <f>SUM(C140:C147)</f>
        <v>15330</v>
      </c>
      <c r="D151" s="14"/>
      <c r="E151" s="15"/>
      <c r="F151" s="68"/>
      <c r="G151" s="68"/>
      <c r="H151" s="15"/>
      <c r="I151" s="15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 thickTop="1">
      <c r="A152" s="32"/>
      <c r="B152" s="34"/>
      <c r="C152" s="20"/>
      <c r="D152" s="26"/>
      <c r="E152" s="32"/>
      <c r="F152" s="74"/>
      <c r="G152" s="74"/>
      <c r="H152" s="32"/>
      <c r="I152" s="32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>
      <c r="A153" s="160">
        <v>8</v>
      </c>
      <c r="B153" s="33" t="s">
        <v>2009</v>
      </c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32"/>
      <c r="B154" s="34" t="s">
        <v>2205</v>
      </c>
      <c r="C154" s="20">
        <v>525</v>
      </c>
      <c r="D154" s="26">
        <f>+C154</f>
        <v>525</v>
      </c>
      <c r="E154" s="32" t="str">
        <f>+E147</f>
        <v>วิธีเฉพาะเจาะจง</v>
      </c>
      <c r="F154" s="74" t="s">
        <v>2014</v>
      </c>
      <c r="G154" s="74" t="str">
        <f aca="true" t="shared" si="19" ref="G154:G164">+F154</f>
        <v>รวมสินไทยเซ็นเตอร์</v>
      </c>
      <c r="H154" s="32" t="str">
        <f>+H147</f>
        <v>ราคาและคุณภาพสินค้า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>
      <c r="A155" s="32"/>
      <c r="B155" s="34" t="s">
        <v>2206</v>
      </c>
      <c r="C155" s="20">
        <v>690</v>
      </c>
      <c r="D155" s="26">
        <f>+C155</f>
        <v>690</v>
      </c>
      <c r="E155" s="32" t="str">
        <f aca="true" t="shared" si="20" ref="E155:E172">+E154</f>
        <v>วิธีเฉพาะเจาะจง</v>
      </c>
      <c r="F155" s="74" t="s">
        <v>2014</v>
      </c>
      <c r="G155" s="74" t="str">
        <f t="shared" si="19"/>
        <v>รวมสินไทยเซ็นเตอร์</v>
      </c>
      <c r="H155" s="32" t="str">
        <f aca="true" t="shared" si="21" ref="H155:H172">+H154</f>
        <v>ราคาและคุณภาพสินค้า</v>
      </c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>
      <c r="A156" s="32"/>
      <c r="B156" s="34" t="s">
        <v>2024</v>
      </c>
      <c r="C156" s="20">
        <v>250</v>
      </c>
      <c r="D156" s="26">
        <f>+C156</f>
        <v>250</v>
      </c>
      <c r="E156" s="32" t="str">
        <f t="shared" si="20"/>
        <v>วิธีเฉพาะเจาะจง</v>
      </c>
      <c r="F156" s="74" t="s">
        <v>2207</v>
      </c>
      <c r="G156" s="74" t="str">
        <f t="shared" si="19"/>
        <v>อาร์ทอ๊อฟ คอมพิวเตอร์</v>
      </c>
      <c r="H156" s="32" t="str">
        <f t="shared" si="21"/>
        <v>ราคาและคุณภาพสินค้า</v>
      </c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>
      <c r="A157" s="32"/>
      <c r="B157" s="34" t="s">
        <v>42</v>
      </c>
      <c r="C157" s="20">
        <v>593</v>
      </c>
      <c r="D157" s="26">
        <f>+C157:C157</f>
        <v>593</v>
      </c>
      <c r="E157" s="32" t="str">
        <f t="shared" si="20"/>
        <v>วิธีเฉพาะเจาะจง</v>
      </c>
      <c r="F157" s="74" t="s">
        <v>2203</v>
      </c>
      <c r="G157" s="74" t="str">
        <f t="shared" si="19"/>
        <v>ร้านบิ๊กซีซุปเปอร์ สโตร์</v>
      </c>
      <c r="H157" s="32" t="str">
        <f t="shared" si="21"/>
        <v>ราคาและคุณภาพสินค้า</v>
      </c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>
      <c r="A158" s="32"/>
      <c r="B158" s="34" t="s">
        <v>650</v>
      </c>
      <c r="C158" s="20">
        <v>750</v>
      </c>
      <c r="D158" s="26">
        <f aca="true" t="shared" si="22" ref="D158:D173">+C158</f>
        <v>750</v>
      </c>
      <c r="E158" s="32" t="str">
        <f t="shared" si="20"/>
        <v>วิธีเฉพาะเจาะจง</v>
      </c>
      <c r="F158" s="74" t="s">
        <v>2208</v>
      </c>
      <c r="G158" s="74" t="str">
        <f t="shared" si="19"/>
        <v>ร้านมีชัย</v>
      </c>
      <c r="H158" s="32" t="str">
        <f t="shared" si="21"/>
        <v>ราคาและคุณภาพสินค้า</v>
      </c>
      <c r="I158" s="32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>
      <c r="A159" s="32"/>
      <c r="B159" s="34" t="s">
        <v>2209</v>
      </c>
      <c r="C159" s="20">
        <v>1380</v>
      </c>
      <c r="D159" s="26">
        <f t="shared" si="22"/>
        <v>1380</v>
      </c>
      <c r="E159" s="32" t="str">
        <f t="shared" si="20"/>
        <v>วิธีเฉพาะเจาะจง</v>
      </c>
      <c r="F159" s="74" t="s">
        <v>2210</v>
      </c>
      <c r="G159" s="74" t="str">
        <f t="shared" si="19"/>
        <v>21 ไม้งาม </v>
      </c>
      <c r="H159" s="32" t="str">
        <f t="shared" si="21"/>
        <v>ราคาและคุณภาพสินค้า</v>
      </c>
      <c r="I159" s="32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>
      <c r="A160" s="32"/>
      <c r="B160" s="34" t="s">
        <v>2211</v>
      </c>
      <c r="C160" s="20">
        <v>482</v>
      </c>
      <c r="D160" s="26">
        <f t="shared" si="22"/>
        <v>482</v>
      </c>
      <c r="E160" s="32" t="str">
        <f t="shared" si="20"/>
        <v>วิธีเฉพาะเจาะจง</v>
      </c>
      <c r="F160" s="74" t="s">
        <v>2212</v>
      </c>
      <c r="G160" s="74" t="str">
        <f t="shared" si="19"/>
        <v>บ.โฮมโปรดักส์ เซ็นเตอร์</v>
      </c>
      <c r="H160" s="32" t="str">
        <f t="shared" si="21"/>
        <v>ราคาและคุณภาพสินค้า</v>
      </c>
      <c r="I160" s="32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18" customFormat="1" ht="19.5" customHeight="1">
      <c r="A161" s="32"/>
      <c r="B161" s="34" t="s">
        <v>42</v>
      </c>
      <c r="C161" s="20">
        <v>95</v>
      </c>
      <c r="D161" s="26">
        <f t="shared" si="22"/>
        <v>95</v>
      </c>
      <c r="E161" s="32" t="str">
        <f t="shared" si="20"/>
        <v>วิธีเฉพาะเจาะจง</v>
      </c>
      <c r="F161" s="74" t="s">
        <v>2213</v>
      </c>
      <c r="G161" s="74" t="str">
        <f t="shared" si="19"/>
        <v>ผลไม้ริมทาง</v>
      </c>
      <c r="H161" s="32" t="str">
        <f t="shared" si="21"/>
        <v>ราคาและคุณภาพสินค้า</v>
      </c>
      <c r="I161" s="32"/>
      <c r="J161" s="92"/>
      <c r="K161" s="45"/>
      <c r="L161" s="16"/>
      <c r="M161" s="16"/>
      <c r="N161" s="16"/>
      <c r="O161" s="16"/>
      <c r="P161" s="16"/>
      <c r="Q161" s="16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18" customFormat="1" ht="19.5" customHeight="1">
      <c r="A162" s="32"/>
      <c r="B162" s="34" t="s">
        <v>29</v>
      </c>
      <c r="C162" s="20">
        <v>5650</v>
      </c>
      <c r="D162" s="26">
        <f t="shared" si="22"/>
        <v>5650</v>
      </c>
      <c r="E162" s="32" t="str">
        <f t="shared" si="20"/>
        <v>วิธีเฉพาะเจาะจง</v>
      </c>
      <c r="F162" s="74" t="s">
        <v>2214</v>
      </c>
      <c r="G162" s="74" t="str">
        <f t="shared" si="19"/>
        <v>ลัคกี้เครื่องเขียน</v>
      </c>
      <c r="H162" s="32" t="str">
        <f t="shared" si="21"/>
        <v>ราคาและคุณภาพสินค้า</v>
      </c>
      <c r="I162" s="32"/>
      <c r="J162" s="92"/>
      <c r="K162" s="45"/>
      <c r="L162" s="16"/>
      <c r="M162" s="16"/>
      <c r="N162" s="16"/>
      <c r="O162" s="16"/>
      <c r="P162" s="16"/>
      <c r="Q162" s="16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18" customFormat="1" ht="19.5" customHeight="1">
      <c r="A163" s="32"/>
      <c r="B163" s="34" t="s">
        <v>650</v>
      </c>
      <c r="C163" s="20">
        <v>941.6</v>
      </c>
      <c r="D163" s="26">
        <f t="shared" si="22"/>
        <v>941.6</v>
      </c>
      <c r="E163" s="32" t="str">
        <f t="shared" si="20"/>
        <v>วิธีเฉพาะเจาะจง</v>
      </c>
      <c r="F163" s="74" t="s">
        <v>2189</v>
      </c>
      <c r="G163" s="74" t="str">
        <f t="shared" si="19"/>
        <v>บ.เคไอดี แอดเวอร์ไทซิ่ง แอนด์ ไซน์ จำกัด</v>
      </c>
      <c r="H163" s="32" t="str">
        <f t="shared" si="21"/>
        <v>ราคาและคุณภาพสินค้า</v>
      </c>
      <c r="I163" s="32"/>
      <c r="J163" s="92"/>
      <c r="K163" s="45"/>
      <c r="L163" s="16"/>
      <c r="M163" s="16"/>
      <c r="N163" s="16"/>
      <c r="O163" s="16"/>
      <c r="P163" s="16"/>
      <c r="Q163" s="16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18" customFormat="1" ht="19.5" customHeight="1">
      <c r="A164" s="32"/>
      <c r="B164" s="34" t="s">
        <v>42</v>
      </c>
      <c r="C164" s="20">
        <v>723</v>
      </c>
      <c r="D164" s="26">
        <f t="shared" si="22"/>
        <v>723</v>
      </c>
      <c r="E164" s="32" t="str">
        <f t="shared" si="20"/>
        <v>วิธีเฉพาะเจาะจง</v>
      </c>
      <c r="F164" s="74" t="str">
        <f>+F155</f>
        <v>รวมสินไทยเซ็นเตอร์</v>
      </c>
      <c r="G164" s="74" t="str">
        <f t="shared" si="19"/>
        <v>รวมสินไทยเซ็นเตอร์</v>
      </c>
      <c r="H164" s="32" t="str">
        <f t="shared" si="21"/>
        <v>ราคาและคุณภาพสินค้า</v>
      </c>
      <c r="I164" s="32"/>
      <c r="J164" s="92"/>
      <c r="K164" s="45"/>
      <c r="L164" s="16"/>
      <c r="M164" s="16"/>
      <c r="N164" s="16"/>
      <c r="O164" s="16"/>
      <c r="P164" s="16"/>
      <c r="Q164" s="16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18" customFormat="1" ht="19.5" customHeight="1">
      <c r="A165" s="32"/>
      <c r="B165" s="34" t="s">
        <v>42</v>
      </c>
      <c r="C165" s="20">
        <v>585</v>
      </c>
      <c r="D165" s="26">
        <f t="shared" si="22"/>
        <v>585</v>
      </c>
      <c r="E165" s="32" t="str">
        <f t="shared" si="20"/>
        <v>วิธีเฉพาะเจาะจง</v>
      </c>
      <c r="F165" s="74" t="s">
        <v>2215</v>
      </c>
      <c r="G165" s="74" t="str">
        <f>+F165</f>
        <v>เมธาวัสดุก่อสร้าง</v>
      </c>
      <c r="H165" s="32" t="str">
        <f t="shared" si="21"/>
        <v>ราคาและคุณภาพสินค้า</v>
      </c>
      <c r="I165" s="32"/>
      <c r="J165" s="92"/>
      <c r="K165" s="45"/>
      <c r="L165" s="16"/>
      <c r="M165" s="16"/>
      <c r="N165" s="16"/>
      <c r="O165" s="16"/>
      <c r="P165" s="16"/>
      <c r="Q165" s="16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18" customFormat="1" ht="19.5" customHeight="1">
      <c r="A166" s="32"/>
      <c r="B166" s="34" t="str">
        <f>+B165</f>
        <v>ค่าใช้จ่ายเบ็ดเตล็ด</v>
      </c>
      <c r="C166" s="20">
        <v>1160</v>
      </c>
      <c r="D166" s="26">
        <f t="shared" si="22"/>
        <v>1160</v>
      </c>
      <c r="E166" s="32" t="str">
        <f t="shared" si="20"/>
        <v>วิธีเฉพาะเจาะจง</v>
      </c>
      <c r="F166" s="74" t="s">
        <v>2216</v>
      </c>
      <c r="G166" s="74" t="str">
        <f>+F166</f>
        <v>ห้างใหม่เอี่ยม</v>
      </c>
      <c r="H166" s="32" t="str">
        <f t="shared" si="21"/>
        <v>ราคาและคุณภาพสินค้า</v>
      </c>
      <c r="I166" s="32"/>
      <c r="J166" s="92"/>
      <c r="K166" s="45"/>
      <c r="L166" s="16"/>
      <c r="M166" s="16"/>
      <c r="N166" s="16"/>
      <c r="O166" s="16"/>
      <c r="P166" s="16"/>
      <c r="Q166" s="16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18" customFormat="1" ht="19.5" customHeight="1">
      <c r="A167" s="32"/>
      <c r="B167" s="34" t="str">
        <f>+B166</f>
        <v>ค่าใช้จ่ายเบ็ดเตล็ด</v>
      </c>
      <c r="C167" s="20">
        <v>1450</v>
      </c>
      <c r="D167" s="26">
        <f t="shared" si="22"/>
        <v>1450</v>
      </c>
      <c r="E167" s="32" t="str">
        <f t="shared" si="20"/>
        <v>วิธีเฉพาะเจาะจง</v>
      </c>
      <c r="F167" s="74" t="s">
        <v>2217</v>
      </c>
      <c r="G167" s="74" t="str">
        <f>+F167</f>
        <v>ตั้งซุ่นเส่งเฟอร์นิเจอร์</v>
      </c>
      <c r="H167" s="32" t="str">
        <f t="shared" si="21"/>
        <v>ราคาและคุณภาพสินค้า</v>
      </c>
      <c r="I167" s="32"/>
      <c r="J167" s="92"/>
      <c r="K167" s="45"/>
      <c r="L167" s="16"/>
      <c r="M167" s="16"/>
      <c r="N167" s="16"/>
      <c r="O167" s="16"/>
      <c r="P167" s="16"/>
      <c r="Q167" s="16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18" customFormat="1" ht="19.5" customHeight="1">
      <c r="A168" s="32"/>
      <c r="B168" s="34" t="str">
        <f>+B167</f>
        <v>ค่าใช้จ่ายเบ็ดเตล็ด</v>
      </c>
      <c r="C168" s="20">
        <v>258</v>
      </c>
      <c r="D168" s="26">
        <f t="shared" si="22"/>
        <v>258</v>
      </c>
      <c r="E168" s="32" t="str">
        <f t="shared" si="20"/>
        <v>วิธีเฉพาะเจาะจง</v>
      </c>
      <c r="F168" s="74" t="s">
        <v>2218</v>
      </c>
      <c r="G168" s="74" t="str">
        <f>+F168</f>
        <v>บ.ยงสงวนกรุ๊ป จำกัด</v>
      </c>
      <c r="H168" s="32" t="str">
        <f t="shared" si="21"/>
        <v>ราคาและคุณภาพสินค้า</v>
      </c>
      <c r="I168" s="32"/>
      <c r="J168" s="92"/>
      <c r="K168" s="45"/>
      <c r="L168" s="16"/>
      <c r="M168" s="16"/>
      <c r="N168" s="16"/>
      <c r="O168" s="16"/>
      <c r="P168" s="16"/>
      <c r="Q168" s="16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18" customFormat="1" ht="19.5" customHeight="1">
      <c r="A169" s="32"/>
      <c r="B169" s="34" t="str">
        <f>+B168</f>
        <v>ค่าใช้จ่ายเบ็ดเตล็ด</v>
      </c>
      <c r="C169" s="20">
        <v>1140</v>
      </c>
      <c r="D169" s="26">
        <f t="shared" si="22"/>
        <v>1140</v>
      </c>
      <c r="E169" s="32" t="str">
        <f t="shared" si="20"/>
        <v>วิธีเฉพาะเจาะจง</v>
      </c>
      <c r="F169" s="74" t="str">
        <f>+F159</f>
        <v>21 ไม้งาม </v>
      </c>
      <c r="G169" s="74" t="str">
        <f>+F169</f>
        <v>21 ไม้งาม </v>
      </c>
      <c r="H169" s="32" t="str">
        <f t="shared" si="21"/>
        <v>ราคาและคุณภาพสินค้า</v>
      </c>
      <c r="I169" s="32"/>
      <c r="J169" s="92"/>
      <c r="K169" s="45"/>
      <c r="L169" s="16"/>
      <c r="M169" s="16"/>
      <c r="N169" s="16"/>
      <c r="O169" s="16"/>
      <c r="P169" s="16"/>
      <c r="Q169" s="16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18" customFormat="1" ht="19.5" customHeight="1" hidden="1">
      <c r="A170" s="32"/>
      <c r="B170" s="34"/>
      <c r="C170" s="20"/>
      <c r="D170" s="26"/>
      <c r="E170" s="32" t="str">
        <f t="shared" si="20"/>
        <v>วิธีเฉพาะเจาะจง</v>
      </c>
      <c r="F170" s="74"/>
      <c r="G170" s="74"/>
      <c r="H170" s="32" t="str">
        <f t="shared" si="21"/>
        <v>ราคาและคุณภาพสินค้า</v>
      </c>
      <c r="I170" s="32"/>
      <c r="J170" s="92"/>
      <c r="K170" s="45"/>
      <c r="L170" s="16"/>
      <c r="M170" s="16"/>
      <c r="N170" s="16"/>
      <c r="O170" s="16"/>
      <c r="P170" s="16"/>
      <c r="Q170" s="16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18" customFormat="1" ht="19.5" customHeight="1" hidden="1">
      <c r="A171" s="32"/>
      <c r="B171" s="34"/>
      <c r="C171" s="20"/>
      <c r="D171" s="26"/>
      <c r="E171" s="32" t="str">
        <f t="shared" si="20"/>
        <v>วิธีเฉพาะเจาะจง</v>
      </c>
      <c r="F171" s="74"/>
      <c r="G171" s="74"/>
      <c r="H171" s="32" t="str">
        <f t="shared" si="21"/>
        <v>ราคาและคุณภาพสินค้า</v>
      </c>
      <c r="I171" s="32"/>
      <c r="J171" s="92"/>
      <c r="K171" s="45"/>
      <c r="L171" s="16"/>
      <c r="M171" s="16"/>
      <c r="N171" s="16"/>
      <c r="O171" s="16"/>
      <c r="P171" s="16"/>
      <c r="Q171" s="16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18" customFormat="1" ht="19.5" customHeight="1" hidden="1">
      <c r="A172" s="32"/>
      <c r="B172" s="34"/>
      <c r="C172" s="20"/>
      <c r="D172" s="26"/>
      <c r="E172" s="32" t="str">
        <f t="shared" si="20"/>
        <v>วิธีเฉพาะเจาะจง</v>
      </c>
      <c r="F172" s="74"/>
      <c r="G172" s="74"/>
      <c r="H172" s="32" t="str">
        <f t="shared" si="21"/>
        <v>ราคาและคุณภาพสินค้า</v>
      </c>
      <c r="I172" s="32"/>
      <c r="J172" s="92"/>
      <c r="K172" s="45"/>
      <c r="L172" s="16"/>
      <c r="M172" s="16"/>
      <c r="N172" s="16"/>
      <c r="O172" s="16"/>
      <c r="P172" s="16"/>
      <c r="Q172" s="16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18" customFormat="1" ht="19.5" customHeight="1" hidden="1">
      <c r="A173" s="32"/>
      <c r="B173" s="34"/>
      <c r="C173" s="20"/>
      <c r="D173" s="26">
        <f t="shared" si="22"/>
        <v>0</v>
      </c>
      <c r="E173" s="32" t="str">
        <f>+E168</f>
        <v>วิธีเฉพาะเจาะจง</v>
      </c>
      <c r="F173" s="74" t="s">
        <v>2203</v>
      </c>
      <c r="G173" s="74" t="str">
        <f>+F173</f>
        <v>ร้านบิ๊กซีซุปเปอร์ สโตร์</v>
      </c>
      <c r="H173" s="32" t="str">
        <f>+H168</f>
        <v>ราคาและคุณภาพสินค้า</v>
      </c>
      <c r="I173" s="32"/>
      <c r="J173" s="92"/>
      <c r="K173" s="45"/>
      <c r="L173" s="16"/>
      <c r="M173" s="16"/>
      <c r="N173" s="16"/>
      <c r="O173" s="16"/>
      <c r="P173" s="16"/>
      <c r="Q173" s="16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18" customFormat="1" ht="19.5" customHeight="1" thickBot="1">
      <c r="A174" s="32"/>
      <c r="B174" s="34"/>
      <c r="C174" s="21">
        <f>+C154+C155+C156+C157+C158+C159+C160</f>
        <v>4670</v>
      </c>
      <c r="D174" s="26"/>
      <c r="E174" s="32"/>
      <c r="F174" s="74"/>
      <c r="G174" s="74"/>
      <c r="H174" s="32"/>
      <c r="I174" s="32"/>
      <c r="J174" s="92"/>
      <c r="K174" s="45"/>
      <c r="L174" s="16"/>
      <c r="M174" s="16"/>
      <c r="N174" s="16"/>
      <c r="O174" s="16"/>
      <c r="P174" s="16"/>
      <c r="Q174" s="16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18" customFormat="1" ht="19.5" customHeight="1" thickTop="1">
      <c r="A175" s="32"/>
      <c r="B175" s="34"/>
      <c r="C175" s="20"/>
      <c r="D175" s="26"/>
      <c r="E175" s="32"/>
      <c r="F175" s="74"/>
      <c r="G175" s="74"/>
      <c r="H175" s="32"/>
      <c r="I175" s="32"/>
      <c r="J175" s="92"/>
      <c r="K175" s="45"/>
      <c r="L175" s="16"/>
      <c r="M175" s="16"/>
      <c r="N175" s="16"/>
      <c r="O175" s="16"/>
      <c r="P175" s="16"/>
      <c r="Q175" s="16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18" customFormat="1" ht="19.5" customHeight="1">
      <c r="A176" s="32"/>
      <c r="B176" s="34"/>
      <c r="C176" s="34"/>
      <c r="D176" s="26"/>
      <c r="E176" s="32"/>
      <c r="F176" s="74"/>
      <c r="G176" s="74"/>
      <c r="H176" s="32"/>
      <c r="I176" s="32"/>
      <c r="J176" s="92"/>
      <c r="K176" s="45"/>
      <c r="L176" s="16"/>
      <c r="M176" s="16"/>
      <c r="N176" s="16"/>
      <c r="O176" s="16"/>
      <c r="P176" s="16"/>
      <c r="Q176" s="16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18" customFormat="1" ht="19.5" customHeight="1">
      <c r="A177" s="32"/>
      <c r="B177" s="34"/>
      <c r="C177" s="34"/>
      <c r="D177" s="26"/>
      <c r="E177" s="34"/>
      <c r="F177" s="32"/>
      <c r="G177" s="34"/>
      <c r="H177" s="34"/>
      <c r="I177" s="34"/>
      <c r="J177" s="92"/>
      <c r="K177" s="45"/>
      <c r="L177" s="16"/>
      <c r="M177" s="16"/>
      <c r="N177" s="16"/>
      <c r="O177" s="16"/>
      <c r="P177" s="16"/>
      <c r="Q177" s="16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18" customFormat="1" ht="19.5" customHeight="1" thickBot="1">
      <c r="A178" s="35"/>
      <c r="B178" s="36"/>
      <c r="C178" s="62">
        <f>+C69+C87+C108+C130+C151+C174</f>
        <v>122232</v>
      </c>
      <c r="D178" s="21"/>
      <c r="E178" s="37"/>
      <c r="F178" s="35"/>
      <c r="G178" s="37"/>
      <c r="H178" s="37"/>
      <c r="I178" s="37"/>
      <c r="J178" s="92"/>
      <c r="K178" s="45"/>
      <c r="L178" s="16"/>
      <c r="M178" s="16"/>
      <c r="N178" s="16"/>
      <c r="O178" s="16"/>
      <c r="P178" s="16"/>
      <c r="Q178" s="16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18" customFormat="1" ht="19.5" customHeight="1" thickTop="1">
      <c r="A179" s="38"/>
      <c r="B179" s="39"/>
      <c r="C179" s="161"/>
      <c r="D179" s="40"/>
      <c r="E179" s="40"/>
      <c r="F179" s="38"/>
      <c r="G179" s="40"/>
      <c r="H179" s="40"/>
      <c r="I179" s="40"/>
      <c r="J179" s="92"/>
      <c r="K179" s="45"/>
      <c r="L179" s="16"/>
      <c r="M179" s="16"/>
      <c r="N179" s="16"/>
      <c r="O179" s="16"/>
      <c r="P179" s="16"/>
      <c r="Q179" s="16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</sheetData>
  <sheetProtection/>
  <mergeCells count="17">
    <mergeCell ref="B110:I110"/>
    <mergeCell ref="A135:H135"/>
    <mergeCell ref="A136:H136"/>
    <mergeCell ref="A137:H137"/>
    <mergeCell ref="B139:I139"/>
    <mergeCell ref="A65:H65"/>
    <mergeCell ref="A66:H66"/>
    <mergeCell ref="A67:H67"/>
    <mergeCell ref="A69:B69"/>
    <mergeCell ref="B70:I70"/>
    <mergeCell ref="B89:I89"/>
    <mergeCell ref="A2:H2"/>
    <mergeCell ref="A3:H3"/>
    <mergeCell ref="A4:H4"/>
    <mergeCell ref="B6:I6"/>
    <mergeCell ref="B27:I27"/>
    <mergeCell ref="B41:I4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2" r:id="rId1"/>
  <rowBreaks count="2" manualBreakCount="2">
    <brk id="63" max="10" man="1"/>
    <brk id="133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C168"/>
  <sheetViews>
    <sheetView view="pageBreakPreview" zoomScale="75" zoomScaleNormal="70" zoomScaleSheetLayoutView="75" zoomScalePageLayoutView="0" workbookViewId="0" topLeftCell="A171">
      <selection activeCell="I167" sqref="A1:I167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2155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33</v>
      </c>
      <c r="C7" s="14">
        <v>2460</v>
      </c>
      <c r="D7" s="22">
        <f aca="true" t="shared" si="0" ref="D7:D13">+C7</f>
        <v>2460</v>
      </c>
      <c r="E7" s="15" t="s">
        <v>155</v>
      </c>
      <c r="F7" s="68" t="s">
        <v>2160</v>
      </c>
      <c r="G7" s="68" t="str">
        <f aca="true" t="shared" si="1" ref="G7:G15">+F7</f>
        <v>ร้านทองจันทร์เพิ่มพูนทรัพย์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tr">
        <f>+B7</f>
        <v>ค่าสารเคมี</v>
      </c>
      <c r="C8" s="14">
        <v>3690</v>
      </c>
      <c r="D8" s="22">
        <f t="shared" si="0"/>
        <v>3690</v>
      </c>
      <c r="E8" s="15" t="s">
        <v>155</v>
      </c>
      <c r="F8" s="68" t="str">
        <f>+F7</f>
        <v>ร้านทองจันทร์เพิ่มพูนทรัพย์</v>
      </c>
      <c r="G8" s="68" t="str">
        <f t="shared" si="1"/>
        <v>ร้านทองจันทร์เพิ่มพูนทรัพย์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42</v>
      </c>
      <c r="C9" s="14">
        <v>300</v>
      </c>
      <c r="D9" s="22">
        <f t="shared" si="0"/>
        <v>300</v>
      </c>
      <c r="E9" s="15" t="s">
        <v>155</v>
      </c>
      <c r="F9" s="68" t="s">
        <v>1918</v>
      </c>
      <c r="G9" s="68" t="str">
        <f t="shared" si="1"/>
        <v>จ.รุ่งเรืองวัสดุ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720</v>
      </c>
      <c r="D10" s="22">
        <f t="shared" si="0"/>
        <v>720</v>
      </c>
      <c r="E10" s="15" t="s">
        <v>155</v>
      </c>
      <c r="F10" s="68" t="s">
        <v>2084</v>
      </c>
      <c r="G10" s="68" t="str">
        <f t="shared" si="1"/>
        <v>ร้านป้ากานดา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2161</v>
      </c>
      <c r="C11" s="14">
        <v>3150</v>
      </c>
      <c r="D11" s="22">
        <f t="shared" si="0"/>
        <v>3150</v>
      </c>
      <c r="E11" s="15" t="s">
        <v>155</v>
      </c>
      <c r="F11" s="68" t="str">
        <f>+F9</f>
        <v>จ.รุ่งเรืองวัสดุ</v>
      </c>
      <c r="G11" s="68" t="str">
        <f t="shared" si="1"/>
        <v>จ.รุ่งเรืองวัสดุ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tr">
        <f>+B10</f>
        <v>ค่าสารเคมี</v>
      </c>
      <c r="C12" s="14">
        <v>2460</v>
      </c>
      <c r="D12" s="22">
        <f t="shared" si="0"/>
        <v>2460</v>
      </c>
      <c r="E12" s="15" t="s">
        <v>155</v>
      </c>
      <c r="F12" s="68" t="str">
        <f>+F8</f>
        <v>ร้านทองจันทร์เพิ่มพูนทรัพย์</v>
      </c>
      <c r="G12" s="68" t="str">
        <f t="shared" si="1"/>
        <v>ร้านทองจันทร์เพิ่มพูนทรัพย์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tr">
        <f>+B12</f>
        <v>ค่าสารเคมี</v>
      </c>
      <c r="C13" s="14">
        <v>2460</v>
      </c>
      <c r="D13" s="22">
        <f t="shared" si="0"/>
        <v>2460</v>
      </c>
      <c r="E13" s="15" t="s">
        <v>155</v>
      </c>
      <c r="F13" s="68" t="str">
        <f>+F12</f>
        <v>ร้านทองจันทร์เพิ่มพูนทรัพย์</v>
      </c>
      <c r="G13" s="68" t="str">
        <f t="shared" si="1"/>
        <v>ร้านทองจันทร์เพิ่มพูนทรัพย์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/>
      <c r="E14" s="15" t="s">
        <v>155</v>
      </c>
      <c r="F14" s="68" t="str">
        <f>+F12</f>
        <v>ร้านทองจันทร์เพิ่มพูนทรัพย์</v>
      </c>
      <c r="G14" s="68" t="str">
        <f t="shared" si="1"/>
        <v>ร้านทองจันทร์เพิ่มพูนทรัพย์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88"/>
      <c r="D15" s="22"/>
      <c r="E15" s="89" t="s">
        <v>155</v>
      </c>
      <c r="F15" s="68" t="s">
        <v>2141</v>
      </c>
      <c r="G15" s="68" t="str">
        <f t="shared" si="1"/>
        <v>แมนนาฬิกา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62"/>
      <c r="D16" s="22"/>
      <c r="E16" s="89"/>
      <c r="F16" s="68"/>
      <c r="G16" s="68"/>
      <c r="H16" s="15"/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62"/>
      <c r="D17" s="22"/>
      <c r="E17" s="89"/>
      <c r="F17" s="68"/>
      <c r="G17" s="68"/>
      <c r="H17" s="15"/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62"/>
      <c r="D18" s="22"/>
      <c r="E18" s="89"/>
      <c r="F18" s="68"/>
      <c r="G18" s="68"/>
      <c r="H18" s="15"/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62"/>
      <c r="D19" s="22"/>
      <c r="E19" s="89"/>
      <c r="F19" s="68"/>
      <c r="G19" s="68"/>
      <c r="H19" s="15"/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62"/>
      <c r="D20" s="22"/>
      <c r="E20" s="89"/>
      <c r="F20" s="68"/>
      <c r="G20" s="68"/>
      <c r="H20" s="15"/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62"/>
      <c r="D21" s="22"/>
      <c r="E21" s="89"/>
      <c r="F21" s="68"/>
      <c r="G21" s="68"/>
      <c r="H21" s="15"/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20.25" customHeight="1" thickBot="1">
      <c r="A22" s="15"/>
      <c r="B22" s="17"/>
      <c r="C22" s="62">
        <f>SUM(C7:C15)</f>
        <v>15240</v>
      </c>
      <c r="D22" s="22"/>
      <c r="E22" s="13"/>
      <c r="F22" s="15"/>
      <c r="G22" s="13"/>
      <c r="H22" s="15"/>
      <c r="I22" s="13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20.25" customHeight="1" thickTop="1">
      <c r="A23" s="15"/>
      <c r="B23" s="17"/>
      <c r="C23" s="63"/>
      <c r="D23" s="22"/>
      <c r="E23" s="13"/>
      <c r="F23" s="15"/>
      <c r="G23" s="13"/>
      <c r="H23" s="15"/>
      <c r="I23" s="13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8.75" customHeight="1">
      <c r="A24" s="76">
        <v>2</v>
      </c>
      <c r="B24" s="169" t="s">
        <v>18</v>
      </c>
      <c r="C24" s="170"/>
      <c r="D24" s="170"/>
      <c r="E24" s="170"/>
      <c r="F24" s="170"/>
      <c r="G24" s="170"/>
      <c r="H24" s="170"/>
      <c r="I24" s="171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8.75" customHeight="1">
      <c r="A25" s="15"/>
      <c r="B25" s="13" t="s">
        <v>2015</v>
      </c>
      <c r="C25" s="14">
        <v>890</v>
      </c>
      <c r="D25" s="14">
        <f aca="true" t="shared" si="2" ref="D25:D34">+C25</f>
        <v>890</v>
      </c>
      <c r="E25" s="15" t="s">
        <v>155</v>
      </c>
      <c r="F25" s="68" t="s">
        <v>2162</v>
      </c>
      <c r="G25" s="68" t="str">
        <f aca="true" t="shared" si="3" ref="G25:G31">+F25</f>
        <v>ท.การช่าง</v>
      </c>
      <c r="H25" s="15" t="s">
        <v>161</v>
      </c>
      <c r="I25" s="67"/>
      <c r="J25" s="92">
        <v>21714.45</v>
      </c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/>
      <c r="B26" s="13" t="s">
        <v>42</v>
      </c>
      <c r="C26" s="14">
        <v>864</v>
      </c>
      <c r="D26" s="14">
        <f t="shared" si="2"/>
        <v>864</v>
      </c>
      <c r="E26" s="15" t="s">
        <v>155</v>
      </c>
      <c r="F26" s="68" t="s">
        <v>2180</v>
      </c>
      <c r="G26" s="68" t="str">
        <f t="shared" si="3"/>
        <v>หจก.เขื่องในวัสดุ</v>
      </c>
      <c r="H26" s="15" t="s">
        <v>161</v>
      </c>
      <c r="I26" s="67"/>
      <c r="J26" s="92"/>
      <c r="K26" s="51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tr">
        <f>+B25</f>
        <v>ค่าซ่อมแซม(ทรัพย์สิน)</v>
      </c>
      <c r="C27" s="14">
        <v>330</v>
      </c>
      <c r="D27" s="14">
        <f t="shared" si="2"/>
        <v>330</v>
      </c>
      <c r="E27" s="15" t="s">
        <v>155</v>
      </c>
      <c r="F27" s="68" t="s">
        <v>2181</v>
      </c>
      <c r="G27" s="68" t="str">
        <f t="shared" si="3"/>
        <v>ร้านศรีบัวพัฒนา</v>
      </c>
      <c r="H27" s="15" t="s">
        <v>161</v>
      </c>
      <c r="I27" s="67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1833</v>
      </c>
      <c r="C28" s="14">
        <v>500</v>
      </c>
      <c r="D28" s="14">
        <f t="shared" si="2"/>
        <v>500</v>
      </c>
      <c r="E28" s="15" t="s">
        <v>155</v>
      </c>
      <c r="F28" s="68" t="s">
        <v>1932</v>
      </c>
      <c r="G28" s="68" t="str">
        <f t="shared" si="3"/>
        <v>ร้านเสรีวิทยาภัณฑ์</v>
      </c>
      <c r="H28" s="15" t="s">
        <v>161</v>
      </c>
      <c r="I28" s="67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">
        <v>2015</v>
      </c>
      <c r="C29" s="14">
        <v>5850</v>
      </c>
      <c r="D29" s="14">
        <f t="shared" si="2"/>
        <v>5850</v>
      </c>
      <c r="E29" s="15" t="s">
        <v>155</v>
      </c>
      <c r="F29" s="68" t="s">
        <v>2182</v>
      </c>
      <c r="G29" s="68" t="str">
        <f t="shared" si="3"/>
        <v>อานุภาพการยาง 2</v>
      </c>
      <c r="H29" s="15" t="s">
        <v>161</v>
      </c>
      <c r="I29" s="67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29</v>
      </c>
      <c r="C30" s="20">
        <v>790</v>
      </c>
      <c r="D30" s="14">
        <f t="shared" si="2"/>
        <v>790</v>
      </c>
      <c r="E30" s="15" t="str">
        <f aca="true" t="shared" si="4" ref="E30:E35">+E29</f>
        <v>วิธีเฉพาะเจาะจง</v>
      </c>
      <c r="F30" s="68" t="s">
        <v>2183</v>
      </c>
      <c r="G30" s="68" t="str">
        <f t="shared" si="3"/>
        <v>วอร์มอีซี่คอม</v>
      </c>
      <c r="H30" s="15" t="str">
        <f aca="true" t="shared" si="5" ref="H30:H35">+H29</f>
        <v>ราคาและคุณภาพสินค้า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tr">
        <f>+B39</f>
        <v>ค่าซ่อมแซม (ยานพาหนะ)</v>
      </c>
      <c r="C31" s="20">
        <v>5850</v>
      </c>
      <c r="D31" s="14">
        <f t="shared" si="2"/>
        <v>5850</v>
      </c>
      <c r="E31" s="15" t="str">
        <f t="shared" si="4"/>
        <v>วิธีเฉพาะเจาะจง</v>
      </c>
      <c r="F31" s="68" t="s">
        <v>2182</v>
      </c>
      <c r="G31" s="68" t="str">
        <f t="shared" si="3"/>
        <v>อานุภาพการยาง 2</v>
      </c>
      <c r="H31" s="15" t="str">
        <f t="shared" si="5"/>
        <v>ราคาและคุณภาพสินค้า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2015</v>
      </c>
      <c r="C32" s="20">
        <v>5200</v>
      </c>
      <c r="D32" s="14">
        <f t="shared" si="2"/>
        <v>5200</v>
      </c>
      <c r="E32" s="15" t="str">
        <f t="shared" si="4"/>
        <v>วิธีเฉพาะเจาะจง</v>
      </c>
      <c r="F32" s="68" t="str">
        <f>+F25</f>
        <v>ท.การช่าง</v>
      </c>
      <c r="G32" s="68" t="str">
        <f>+F32</f>
        <v>ท.การช่าง</v>
      </c>
      <c r="H32" s="15" t="str">
        <f t="shared" si="5"/>
        <v>ราคาและคุณภาพสินค้า</v>
      </c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 t="str">
        <f>+B30</f>
        <v>ค่าเครื่องเขียน-แบบพิมพ์</v>
      </c>
      <c r="C33" s="20">
        <v>820</v>
      </c>
      <c r="D33" s="14">
        <f t="shared" si="2"/>
        <v>820</v>
      </c>
      <c r="E33" s="15" t="str">
        <f t="shared" si="4"/>
        <v>วิธีเฉพาะเจาะจง</v>
      </c>
      <c r="F33" s="68" t="str">
        <f>+F28</f>
        <v>ร้านเสรีวิทยาภัณฑ์</v>
      </c>
      <c r="G33" s="68" t="str">
        <f>+F33</f>
        <v>ร้านเสรีวิทยาภัณฑ์</v>
      </c>
      <c r="H33" s="15" t="str">
        <f t="shared" si="5"/>
        <v>ราคาและคุณภาพสินค้า</v>
      </c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 t="str">
        <f>+B26</f>
        <v>ค่าใช้จ่ายเบ็ดเตล็ด</v>
      </c>
      <c r="C34" s="20">
        <v>5500</v>
      </c>
      <c r="D34" s="14">
        <f t="shared" si="2"/>
        <v>5500</v>
      </c>
      <c r="E34" s="15" t="str">
        <f t="shared" si="4"/>
        <v>วิธีเฉพาะเจาะจง</v>
      </c>
      <c r="F34" s="68" t="s">
        <v>2184</v>
      </c>
      <c r="G34" s="68" t="str">
        <f>+F34</f>
        <v>อุปกรณ์อะไหล่</v>
      </c>
      <c r="H34" s="15" t="str">
        <f t="shared" si="5"/>
        <v>ราคาและคุณภาพสินค้า</v>
      </c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 hidden="1">
      <c r="A35" s="15"/>
      <c r="B35" s="13"/>
      <c r="C35" s="20"/>
      <c r="D35" s="14"/>
      <c r="E35" s="15" t="str">
        <f t="shared" si="4"/>
        <v>วิธีเฉพาะเจาะจง</v>
      </c>
      <c r="F35" s="68"/>
      <c r="G35" s="68"/>
      <c r="H35" s="15" t="str">
        <f t="shared" si="5"/>
        <v>ราคาและคุณภาพสินค้า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9.5" customHeight="1" thickBot="1">
      <c r="A36" s="15"/>
      <c r="B36" s="17"/>
      <c r="C36" s="62">
        <f>SUM(C25:C34)</f>
        <v>26594</v>
      </c>
      <c r="D36" s="14"/>
      <c r="E36" s="13"/>
      <c r="F36" s="15"/>
      <c r="G36" s="13"/>
      <c r="H36" s="15"/>
      <c r="I36" s="13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23" customFormat="1" ht="19.5" customHeight="1" thickTop="1">
      <c r="A37" s="15"/>
      <c r="B37" s="17"/>
      <c r="C37" s="58"/>
      <c r="D37" s="14"/>
      <c r="E37" s="13"/>
      <c r="F37" s="15"/>
      <c r="G37" s="13"/>
      <c r="H37" s="15"/>
      <c r="I37" s="13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9.5" customHeight="1">
      <c r="A38" s="76">
        <v>3</v>
      </c>
      <c r="B38" s="169" t="s">
        <v>19</v>
      </c>
      <c r="C38" s="170"/>
      <c r="D38" s="170"/>
      <c r="E38" s="170"/>
      <c r="F38" s="170"/>
      <c r="G38" s="170"/>
      <c r="H38" s="170"/>
      <c r="I38" s="171"/>
      <c r="J38" s="92"/>
      <c r="K38" s="51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>
      <c r="A39" s="15"/>
      <c r="B39" s="13" t="s">
        <v>2066</v>
      </c>
      <c r="C39" s="14">
        <v>4500</v>
      </c>
      <c r="D39" s="14">
        <f aca="true" t="shared" si="6" ref="D39:D47">+C39</f>
        <v>4500</v>
      </c>
      <c r="E39" s="15" t="s">
        <v>155</v>
      </c>
      <c r="F39" s="71" t="s">
        <v>1911</v>
      </c>
      <c r="G39" s="71" t="str">
        <f>+F39</f>
        <v>อู่ช่างไต๋</v>
      </c>
      <c r="H39" s="15" t="s">
        <v>161</v>
      </c>
      <c r="I39" s="67"/>
      <c r="J39" s="92">
        <v>15450.13</v>
      </c>
      <c r="K39" s="45">
        <v>5950</v>
      </c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9.5" customHeight="1">
      <c r="A40" s="15"/>
      <c r="B40" s="13" t="s">
        <v>2163</v>
      </c>
      <c r="C40" s="14">
        <v>200</v>
      </c>
      <c r="D40" s="14">
        <f t="shared" si="6"/>
        <v>200</v>
      </c>
      <c r="E40" s="15" t="s">
        <v>155</v>
      </c>
      <c r="F40" s="71" t="s">
        <v>2133</v>
      </c>
      <c r="G40" s="71" t="str">
        <f>+F40</f>
        <v>น้ำยืนยางพารา สาขา 2</v>
      </c>
      <c r="H40" s="15" t="s">
        <v>161</v>
      </c>
      <c r="I40" s="67"/>
      <c r="J40" s="92">
        <v>4500</v>
      </c>
      <c r="K40" s="45">
        <v>9376</v>
      </c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15"/>
      <c r="B41" s="13" t="s">
        <v>2164</v>
      </c>
      <c r="C41" s="26">
        <v>50</v>
      </c>
      <c r="D41" s="14">
        <f t="shared" si="6"/>
        <v>50</v>
      </c>
      <c r="E41" s="15" t="s">
        <v>155</v>
      </c>
      <c r="F41" s="71" t="s">
        <v>2165</v>
      </c>
      <c r="G41" s="71" t="str">
        <f>+F41</f>
        <v>ร้านทรายพาณิชย์</v>
      </c>
      <c r="H41" s="15" t="s">
        <v>161</v>
      </c>
      <c r="I41" s="67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2066</v>
      </c>
      <c r="C42" s="14">
        <v>2950</v>
      </c>
      <c r="D42" s="14">
        <f t="shared" si="6"/>
        <v>2950</v>
      </c>
      <c r="E42" s="15" t="s">
        <v>155</v>
      </c>
      <c r="F42" s="71" t="s">
        <v>2166</v>
      </c>
      <c r="G42" s="68" t="str">
        <f aca="true" t="shared" si="7" ref="G42:G49">+F42</f>
        <v>ร้านอีดไดนาโม</v>
      </c>
      <c r="H42" s="15" t="s">
        <v>161</v>
      </c>
      <c r="I42" s="67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">
        <v>581</v>
      </c>
      <c r="C43" s="14">
        <v>80</v>
      </c>
      <c r="D43" s="14">
        <f t="shared" si="6"/>
        <v>80</v>
      </c>
      <c r="E43" s="15" t="s">
        <v>155</v>
      </c>
      <c r="F43" s="68" t="s">
        <v>2168</v>
      </c>
      <c r="G43" s="68" t="str">
        <f t="shared" si="7"/>
        <v>ร้านซันไชน์คอมพิงเตอร์</v>
      </c>
      <c r="H43" s="15" t="s">
        <v>161</v>
      </c>
      <c r="I43" s="67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17" s="19" customFormat="1" ht="18.75" customHeight="1">
      <c r="A44" s="15"/>
      <c r="B44" s="13" t="str">
        <f>+B43</f>
        <v>ค่าเครื่องเขียนแบบพิมพ์</v>
      </c>
      <c r="C44" s="14">
        <v>500</v>
      </c>
      <c r="D44" s="14">
        <f t="shared" si="6"/>
        <v>500</v>
      </c>
      <c r="E44" s="15" t="s">
        <v>155</v>
      </c>
      <c r="F44" s="68" t="str">
        <f>+F41</f>
        <v>ร้านทรายพาณิชย์</v>
      </c>
      <c r="G44" s="68" t="str">
        <f t="shared" si="7"/>
        <v>ร้านทรายพาณิชย์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</row>
    <row r="45" spans="1:17" s="19" customFormat="1" ht="19.5" customHeight="1">
      <c r="A45" s="15"/>
      <c r="B45" s="13" t="s">
        <v>978</v>
      </c>
      <c r="C45" s="14">
        <v>1220</v>
      </c>
      <c r="D45" s="14">
        <f t="shared" si="6"/>
        <v>1220</v>
      </c>
      <c r="E45" s="15" t="s">
        <v>155</v>
      </c>
      <c r="F45" s="71" t="str">
        <f>+F41</f>
        <v>ร้านทรายพาณิชย์</v>
      </c>
      <c r="G45" s="68" t="str">
        <f t="shared" si="7"/>
        <v>ร้านทรายพาณิชย์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</row>
    <row r="46" spans="1:17" s="19" customFormat="1" ht="19.5" customHeight="1">
      <c r="A46" s="15"/>
      <c r="B46" s="13" t="s">
        <v>581</v>
      </c>
      <c r="C46" s="14">
        <v>1640</v>
      </c>
      <c r="D46" s="14">
        <f t="shared" si="6"/>
        <v>1640</v>
      </c>
      <c r="E46" s="15" t="s">
        <v>155</v>
      </c>
      <c r="F46" s="71" t="s">
        <v>2167</v>
      </c>
      <c r="G46" s="68" t="str">
        <f t="shared" si="7"/>
        <v>ร้านซันไซน์ คอมพิวเตอร์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</row>
    <row r="47" spans="1:17" s="19" customFormat="1" ht="19.5" customHeight="1">
      <c r="A47" s="15"/>
      <c r="B47" s="13" t="str">
        <f>+B46</f>
        <v>ค่าเครื่องเขียนแบบพิมพ์</v>
      </c>
      <c r="C47" s="14">
        <v>650</v>
      </c>
      <c r="D47" s="14">
        <f t="shared" si="6"/>
        <v>650</v>
      </c>
      <c r="E47" s="15" t="s">
        <v>155</v>
      </c>
      <c r="F47" s="68" t="str">
        <f>+F42</f>
        <v>ร้านอีดไดนาโม</v>
      </c>
      <c r="G47" s="68" t="str">
        <f t="shared" si="7"/>
        <v>ร้านอีดไดนาโม</v>
      </c>
      <c r="H47" s="15" t="s">
        <v>161</v>
      </c>
      <c r="I47" s="67"/>
      <c r="J47" s="92">
        <v>12485.98</v>
      </c>
      <c r="K47" s="45"/>
      <c r="L47" s="16"/>
      <c r="M47" s="16"/>
      <c r="N47" s="16"/>
      <c r="O47" s="16"/>
      <c r="P47" s="16"/>
      <c r="Q47" s="16"/>
    </row>
    <row r="48" spans="1:17" s="19" customFormat="1" ht="19.5" customHeight="1">
      <c r="A48" s="15"/>
      <c r="B48" s="13" t="s">
        <v>2024</v>
      </c>
      <c r="C48" s="14">
        <v>950</v>
      </c>
      <c r="D48" s="14">
        <f aca="true" t="shared" si="8" ref="D48:D53">+C48</f>
        <v>950</v>
      </c>
      <c r="E48" s="15" t="s">
        <v>155</v>
      </c>
      <c r="F48" s="68" t="str">
        <f>+F46</f>
        <v>ร้านซันไซน์ คอมพิวเตอร์</v>
      </c>
      <c r="G48" s="68" t="str">
        <f t="shared" si="7"/>
        <v>ร้านซันไซน์ คอมพิวเตอร์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 hidden="1">
      <c r="A49" s="15"/>
      <c r="B49" s="13"/>
      <c r="C49" s="14"/>
      <c r="D49" s="14">
        <f t="shared" si="8"/>
        <v>0</v>
      </c>
      <c r="E49" s="15" t="s">
        <v>155</v>
      </c>
      <c r="F49" s="68" t="str">
        <f>+F47</f>
        <v>ร้านอีดไดนาโม</v>
      </c>
      <c r="G49" s="68" t="str">
        <f t="shared" si="7"/>
        <v>ร้านอีดไดนาโม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 hidden="1">
      <c r="A50" s="15"/>
      <c r="B50" s="13"/>
      <c r="C50" s="20"/>
      <c r="D50" s="14">
        <f t="shared" si="8"/>
        <v>0</v>
      </c>
      <c r="E50" s="15" t="str">
        <f>+E49</f>
        <v>วิธีเฉพาะเจาะจง</v>
      </c>
      <c r="F50" s="68" t="str">
        <f>+F44</f>
        <v>ร้านทรายพาณิชย์</v>
      </c>
      <c r="G50" s="68" t="str">
        <f>+F50</f>
        <v>ร้านทรายพาณิชย์</v>
      </c>
      <c r="H50" s="15" t="s">
        <v>161</v>
      </c>
      <c r="I50" s="67"/>
      <c r="J50" s="92"/>
      <c r="K50" s="45"/>
      <c r="L50" s="16"/>
      <c r="M50" s="16"/>
      <c r="N50" s="16"/>
      <c r="O50" s="16"/>
      <c r="P50" s="16"/>
      <c r="Q50" s="16"/>
    </row>
    <row r="51" spans="1:17" s="19" customFormat="1" ht="19.5" customHeight="1" hidden="1">
      <c r="A51" s="15"/>
      <c r="B51" s="13"/>
      <c r="C51" s="20"/>
      <c r="D51" s="14">
        <f t="shared" si="8"/>
        <v>0</v>
      </c>
      <c r="E51" s="15" t="str">
        <f>+E50</f>
        <v>วิธีเฉพาะเจาะจง</v>
      </c>
      <c r="F51" s="68" t="str">
        <f>+F47</f>
        <v>ร้านอีดไดนาโม</v>
      </c>
      <c r="G51" s="68" t="str">
        <f>+F51</f>
        <v>ร้านอีดไดนาโม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 hidden="1">
      <c r="A52" s="15"/>
      <c r="B52" s="13"/>
      <c r="C52" s="20"/>
      <c r="D52" s="14">
        <f t="shared" si="8"/>
        <v>0</v>
      </c>
      <c r="E52" s="15" t="str">
        <f>+E51</f>
        <v>วิธีเฉพาะเจาะจง</v>
      </c>
      <c r="F52" s="68">
        <v>0</v>
      </c>
      <c r="G52" s="68" t="str">
        <f>+G47</f>
        <v>ร้านอีดไดนาโม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 hidden="1">
      <c r="A53" s="15"/>
      <c r="B53" s="13"/>
      <c r="C53" s="20"/>
      <c r="D53" s="14">
        <f t="shared" si="8"/>
        <v>0</v>
      </c>
      <c r="E53" s="15" t="str">
        <f>+E52</f>
        <v>วิธีเฉพาะเจาะจง</v>
      </c>
      <c r="F53" s="68">
        <v>0</v>
      </c>
      <c r="G53" s="68">
        <f>+F53</f>
        <v>0</v>
      </c>
      <c r="H53" s="15" t="str">
        <f>+H52</f>
        <v>ราคาและคุณภาพสินค้า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 hidden="1">
      <c r="A54" s="15"/>
      <c r="B54" s="13"/>
      <c r="C54" s="20"/>
      <c r="D54" s="14"/>
      <c r="E54" s="15"/>
      <c r="F54" s="68"/>
      <c r="G54" s="68"/>
      <c r="H54" s="15"/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 hidden="1">
      <c r="A55" s="15"/>
      <c r="B55" s="13"/>
      <c r="C55" s="20"/>
      <c r="D55" s="14"/>
      <c r="E55" s="15"/>
      <c r="F55" s="68"/>
      <c r="G55" s="68"/>
      <c r="H55" s="15"/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 thickBot="1">
      <c r="A56" s="15"/>
      <c r="B56" s="17"/>
      <c r="C56" s="62">
        <f>SUM(C39:C53)</f>
        <v>12740</v>
      </c>
      <c r="D56" s="14"/>
      <c r="E56" s="13"/>
      <c r="F56" s="15"/>
      <c r="G56" s="13"/>
      <c r="H56" s="15"/>
      <c r="I56" s="13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thickTop="1">
      <c r="A57" s="15"/>
      <c r="B57" s="17"/>
      <c r="C57" s="58"/>
      <c r="D57" s="14"/>
      <c r="E57" s="13"/>
      <c r="F57" s="15"/>
      <c r="G57" s="13"/>
      <c r="H57" s="15"/>
      <c r="I57" s="13"/>
      <c r="J57" s="92"/>
      <c r="L57" s="16"/>
      <c r="M57" s="16"/>
      <c r="N57" s="16"/>
      <c r="O57" s="16"/>
      <c r="P57" s="16"/>
      <c r="Q57" s="16"/>
    </row>
    <row r="58" spans="1:29" s="18" customFormat="1" ht="19.5" customHeight="1">
      <c r="A58" s="28"/>
      <c r="B58" s="29"/>
      <c r="C58" s="10"/>
      <c r="D58" s="60"/>
      <c r="E58" s="30"/>
      <c r="F58" s="28"/>
      <c r="G58" s="30"/>
      <c r="H58" s="28"/>
      <c r="I58" s="30"/>
      <c r="J58" s="92"/>
      <c r="K58" s="45"/>
      <c r="L58" s="16"/>
      <c r="M58" s="16"/>
      <c r="N58" s="16"/>
      <c r="O58" s="16"/>
      <c r="P58" s="16"/>
      <c r="Q58" s="1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9.5" customHeight="1">
      <c r="A59" s="28"/>
      <c r="B59" s="29"/>
      <c r="C59" s="60">
        <f>+C22+C36+C56</f>
        <v>54574</v>
      </c>
      <c r="D59" s="60"/>
      <c r="E59" s="30"/>
      <c r="F59" s="28"/>
      <c r="G59" s="30"/>
      <c r="H59" s="30"/>
      <c r="I59" s="30"/>
      <c r="J59" s="92"/>
      <c r="K59" s="45"/>
      <c r="L59" s="16"/>
      <c r="M59" s="16"/>
      <c r="N59" s="16"/>
      <c r="O59" s="16"/>
      <c r="P59" s="16"/>
      <c r="Q59" s="1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9.5" customHeight="1">
      <c r="A60" s="38"/>
      <c r="B60" s="39"/>
      <c r="C60" s="65"/>
      <c r="D60" s="41"/>
      <c r="E60" s="40"/>
      <c r="F60" s="38"/>
      <c r="G60" s="40"/>
      <c r="H60" s="40"/>
      <c r="I60" s="40"/>
      <c r="J60" s="92"/>
      <c r="K60" s="45"/>
      <c r="L60" s="16"/>
      <c r="M60" s="16"/>
      <c r="N60" s="16"/>
      <c r="O60" s="16"/>
      <c r="P60" s="16"/>
      <c r="Q60" s="1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ht="21.75" customHeight="1"/>
    <row r="62" spans="1:9" ht="24">
      <c r="A62" s="172" t="str">
        <f>+A2</f>
        <v>สรุปผลการดำเนินการจัดซื้อจัดจ้างในรอบเดือน</v>
      </c>
      <c r="B62" s="172"/>
      <c r="C62" s="172"/>
      <c r="D62" s="172"/>
      <c r="E62" s="172"/>
      <c r="F62" s="172"/>
      <c r="G62" s="172"/>
      <c r="H62" s="172"/>
      <c r="I62" s="72"/>
    </row>
    <row r="63" spans="1:9" ht="24">
      <c r="A63" s="172" t="s">
        <v>1</v>
      </c>
      <c r="B63" s="172"/>
      <c r="C63" s="172"/>
      <c r="D63" s="172"/>
      <c r="E63" s="172"/>
      <c r="F63" s="172"/>
      <c r="G63" s="172"/>
      <c r="H63" s="172"/>
      <c r="I63" s="72"/>
    </row>
    <row r="64" spans="1:9" ht="24">
      <c r="A64" s="173" t="str">
        <f>+A4</f>
        <v>วันที่ 30  กรกฎาคม 2562</v>
      </c>
      <c r="B64" s="173"/>
      <c r="C64" s="173"/>
      <c r="D64" s="173"/>
      <c r="E64" s="173"/>
      <c r="F64" s="173"/>
      <c r="G64" s="173"/>
      <c r="H64" s="173"/>
      <c r="I64" s="55" t="str">
        <f>+I4</f>
        <v>แบบ สขร.1</v>
      </c>
    </row>
    <row r="65" spans="1:9" ht="71.25" customHeight="1">
      <c r="A65" s="3" t="s">
        <v>149</v>
      </c>
      <c r="B65" s="3" t="s">
        <v>146</v>
      </c>
      <c r="C65" s="3" t="s">
        <v>147</v>
      </c>
      <c r="D65" s="3" t="s">
        <v>148</v>
      </c>
      <c r="E65" s="3" t="s">
        <v>150</v>
      </c>
      <c r="F65" s="3" t="s">
        <v>152</v>
      </c>
      <c r="G65" s="3" t="s">
        <v>153</v>
      </c>
      <c r="H65" s="3" t="s">
        <v>154</v>
      </c>
      <c r="I65" s="3" t="s">
        <v>156</v>
      </c>
    </row>
    <row r="66" spans="1:29" s="18" customFormat="1" ht="19.5" customHeight="1">
      <c r="A66" s="177" t="s">
        <v>22</v>
      </c>
      <c r="B66" s="178"/>
      <c r="C66" s="66">
        <f>+C59</f>
        <v>54574</v>
      </c>
      <c r="D66" s="54"/>
      <c r="E66" s="53"/>
      <c r="F66" s="52"/>
      <c r="G66" s="53"/>
      <c r="H66" s="52"/>
      <c r="I66" s="53"/>
      <c r="J66" s="92"/>
      <c r="K66" s="45"/>
      <c r="L66" s="16"/>
      <c r="M66" s="16"/>
      <c r="N66" s="16"/>
      <c r="O66" s="16"/>
      <c r="P66" s="16"/>
      <c r="Q66" s="16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9.5" customHeight="1">
      <c r="A67" s="76">
        <v>4</v>
      </c>
      <c r="B67" s="169" t="s">
        <v>20</v>
      </c>
      <c r="C67" s="170"/>
      <c r="D67" s="170"/>
      <c r="E67" s="170"/>
      <c r="F67" s="170"/>
      <c r="G67" s="170"/>
      <c r="H67" s="170"/>
      <c r="I67" s="171"/>
      <c r="J67" s="92"/>
      <c r="K67" s="51"/>
      <c r="L67" s="16"/>
      <c r="M67" s="16"/>
      <c r="N67" s="16"/>
      <c r="O67" s="16"/>
      <c r="P67" s="16"/>
      <c r="Q67" s="16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9.5" customHeight="1">
      <c r="A68" s="15"/>
      <c r="B68" s="13" t="s">
        <v>2136</v>
      </c>
      <c r="C68" s="14">
        <v>900</v>
      </c>
      <c r="D68" s="14">
        <f>+C68</f>
        <v>900</v>
      </c>
      <c r="E68" s="15" t="s">
        <v>155</v>
      </c>
      <c r="F68" s="71" t="s">
        <v>2169</v>
      </c>
      <c r="G68" s="71" t="str">
        <f>+F68</f>
        <v>อู่ถางการช่าง</v>
      </c>
      <c r="H68" s="15" t="s">
        <v>161</v>
      </c>
      <c r="I68" s="67"/>
      <c r="J68" s="92">
        <v>3145</v>
      </c>
      <c r="K68" s="45"/>
      <c r="L68" s="16"/>
      <c r="M68" s="16"/>
      <c r="N68" s="16"/>
      <c r="O68" s="16"/>
      <c r="P68" s="16"/>
      <c r="Q68" s="16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9.5" customHeight="1">
      <c r="A69" s="15"/>
      <c r="B69" s="13" t="str">
        <f>+B68</f>
        <v>ค่าซ่อมแซม(ยานพหานะ)</v>
      </c>
      <c r="C69" s="14">
        <v>1000</v>
      </c>
      <c r="D69" s="14">
        <f>+C69</f>
        <v>1000</v>
      </c>
      <c r="E69" s="15" t="s">
        <v>155</v>
      </c>
      <c r="F69" s="71" t="s">
        <v>2170</v>
      </c>
      <c r="G69" s="71" t="str">
        <f>+F69</f>
        <v>ร้านอู่ช่างไต๋</v>
      </c>
      <c r="H69" s="15" t="s">
        <v>161</v>
      </c>
      <c r="I69" s="67"/>
      <c r="J69" s="92" t="s">
        <v>1819</v>
      </c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15"/>
      <c r="B70" s="13" t="s">
        <v>2171</v>
      </c>
      <c r="C70" s="26">
        <v>200</v>
      </c>
      <c r="D70" s="14">
        <f aca="true" t="shared" si="9" ref="D70:D79">+C70</f>
        <v>200</v>
      </c>
      <c r="E70" s="15" t="s">
        <v>155</v>
      </c>
      <c r="F70" s="71" t="s">
        <v>1968</v>
      </c>
      <c r="G70" s="71" t="str">
        <f aca="true" t="shared" si="10" ref="G70:G83">+F70</f>
        <v>ร้านภารดี</v>
      </c>
      <c r="H70" s="15" t="s">
        <v>161</v>
      </c>
      <c r="I70" s="67"/>
      <c r="J70" s="92" t="s">
        <v>1820</v>
      </c>
      <c r="K70" s="47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2024</v>
      </c>
      <c r="C71" s="14">
        <v>2568</v>
      </c>
      <c r="D71" s="14">
        <f t="shared" si="9"/>
        <v>2568</v>
      </c>
      <c r="E71" s="15" t="s">
        <v>155</v>
      </c>
      <c r="F71" s="71" t="s">
        <v>2172</v>
      </c>
      <c r="G71" s="71" t="str">
        <f>+F71</f>
        <v>บ.สยามเครื่องชั่ง แอนด์ ซิลเต็ม จำกัด</v>
      </c>
      <c r="H71" s="15" t="s">
        <v>161</v>
      </c>
      <c r="I71" s="67"/>
      <c r="J71" s="92" t="s">
        <v>1819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">
        <v>2066</v>
      </c>
      <c r="C72" s="14">
        <v>770</v>
      </c>
      <c r="D72" s="14">
        <f t="shared" si="9"/>
        <v>770</v>
      </c>
      <c r="E72" s="15" t="s">
        <v>155</v>
      </c>
      <c r="F72" s="71" t="str">
        <f>+F69</f>
        <v>ร้านอู่ช่างไต๋</v>
      </c>
      <c r="G72" s="71" t="str">
        <f t="shared" si="10"/>
        <v>ร้านอู่ช่างไต๋</v>
      </c>
      <c r="H72" s="15" t="s">
        <v>161</v>
      </c>
      <c r="I72" s="67"/>
      <c r="J72" s="92" t="s">
        <v>1818</v>
      </c>
      <c r="K72" s="47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>
      <c r="A73" s="15"/>
      <c r="B73" s="13" t="s">
        <v>2136</v>
      </c>
      <c r="C73" s="14">
        <v>7020</v>
      </c>
      <c r="D73" s="14">
        <f t="shared" si="9"/>
        <v>7020</v>
      </c>
      <c r="E73" s="15" t="s">
        <v>155</v>
      </c>
      <c r="F73" s="71" t="str">
        <f>+F72</f>
        <v>ร้านอู่ช่างไต๋</v>
      </c>
      <c r="G73" s="71" t="str">
        <f t="shared" si="10"/>
        <v>ร้านอู่ช่างไต๋</v>
      </c>
      <c r="H73" s="15" t="s">
        <v>161</v>
      </c>
      <c r="I73" s="67"/>
      <c r="J73" s="91">
        <v>6076.75</v>
      </c>
      <c r="K73" s="45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>
      <c r="A74" s="15"/>
      <c r="B74" s="13" t="s">
        <v>2173</v>
      </c>
      <c r="C74" s="14">
        <v>800</v>
      </c>
      <c r="D74" s="14">
        <f t="shared" si="9"/>
        <v>800</v>
      </c>
      <c r="E74" s="15" t="s">
        <v>155</v>
      </c>
      <c r="F74" s="71" t="s">
        <v>2174</v>
      </c>
      <c r="G74" s="71" t="str">
        <f t="shared" si="10"/>
        <v>น้ำยืนยางพารา</v>
      </c>
      <c r="H74" s="15" t="s">
        <v>161</v>
      </c>
      <c r="I74" s="67"/>
      <c r="J74" s="92"/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>
      <c r="A75" s="15"/>
      <c r="B75" s="13" t="s">
        <v>2175</v>
      </c>
      <c r="C75" s="14">
        <v>2162</v>
      </c>
      <c r="D75" s="14">
        <f t="shared" si="9"/>
        <v>2162</v>
      </c>
      <c r="E75" s="15" t="s">
        <v>155</v>
      </c>
      <c r="F75" s="68" t="str">
        <f>+F74</f>
        <v>น้ำยืนยางพารา</v>
      </c>
      <c r="G75" s="71" t="str">
        <f t="shared" si="10"/>
        <v>น้ำยืนยางพารา</v>
      </c>
      <c r="H75" s="15" t="s">
        <v>161</v>
      </c>
      <c r="I75" s="67"/>
      <c r="J75" s="92"/>
      <c r="K75" s="45"/>
      <c r="L75" s="16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>
      <c r="A76" s="15"/>
      <c r="B76" s="13" t="s">
        <v>2176</v>
      </c>
      <c r="C76" s="14">
        <v>4790</v>
      </c>
      <c r="D76" s="14">
        <f t="shared" si="9"/>
        <v>4790</v>
      </c>
      <c r="E76" s="15" t="s">
        <v>155</v>
      </c>
      <c r="F76" s="68" t="s">
        <v>2174</v>
      </c>
      <c r="G76" s="71" t="str">
        <f t="shared" si="10"/>
        <v>น้ำยืนยางพารา</v>
      </c>
      <c r="H76" s="15" t="s">
        <v>161</v>
      </c>
      <c r="I76" s="15"/>
      <c r="J76" s="92"/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>
      <c r="A77" s="15"/>
      <c r="B77" s="13" t="s">
        <v>2083</v>
      </c>
      <c r="C77" s="14">
        <v>3600</v>
      </c>
      <c r="D77" s="14">
        <f t="shared" si="9"/>
        <v>3600</v>
      </c>
      <c r="E77" s="15" t="s">
        <v>155</v>
      </c>
      <c r="F77" s="68" t="str">
        <f>+F76</f>
        <v>น้ำยืนยางพารา</v>
      </c>
      <c r="G77" s="71" t="str">
        <f t="shared" si="10"/>
        <v>น้ำยืนยางพารา</v>
      </c>
      <c r="H77" s="15" t="s">
        <v>161</v>
      </c>
      <c r="I77" s="15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>
      <c r="A78" s="15"/>
      <c r="B78" s="13" t="s">
        <v>2177</v>
      </c>
      <c r="C78" s="14">
        <v>1250</v>
      </c>
      <c r="D78" s="14">
        <f t="shared" si="9"/>
        <v>1250</v>
      </c>
      <c r="E78" s="15" t="s">
        <v>155</v>
      </c>
      <c r="F78" s="68" t="str">
        <f>+F48</f>
        <v>ร้านซันไซน์ คอมพิวเตอร์</v>
      </c>
      <c r="G78" s="71" t="str">
        <f t="shared" si="10"/>
        <v>ร้านซันไซน์ คอมพิวเตอร์</v>
      </c>
      <c r="H78" s="15" t="s">
        <v>161</v>
      </c>
      <c r="I78" s="15"/>
      <c r="J78" s="92"/>
      <c r="K78" s="158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>
      <c r="A79" s="15"/>
      <c r="B79" s="13" t="s">
        <v>42</v>
      </c>
      <c r="C79" s="14">
        <v>370</v>
      </c>
      <c r="D79" s="14">
        <f t="shared" si="9"/>
        <v>370</v>
      </c>
      <c r="E79" s="15" t="s">
        <v>155</v>
      </c>
      <c r="F79" s="68"/>
      <c r="G79" s="71">
        <f t="shared" si="10"/>
        <v>0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7"/>
      <c r="C80" s="14"/>
      <c r="D80" s="14">
        <f>+C80</f>
        <v>0</v>
      </c>
      <c r="E80" s="15" t="s">
        <v>155</v>
      </c>
      <c r="F80" s="68"/>
      <c r="G80" s="71">
        <f t="shared" si="10"/>
        <v>0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7"/>
      <c r="C81" s="14"/>
      <c r="D81" s="14">
        <f>+C81</f>
        <v>0</v>
      </c>
      <c r="E81" s="15" t="s">
        <v>155</v>
      </c>
      <c r="F81" s="68"/>
      <c r="G81" s="71">
        <f t="shared" si="10"/>
        <v>0</v>
      </c>
      <c r="H81" s="15" t="s">
        <v>161</v>
      </c>
      <c r="I81" s="15"/>
      <c r="J81" s="92"/>
      <c r="K81" s="45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7"/>
      <c r="C82" s="14"/>
      <c r="D82" s="14">
        <f>+C82</f>
        <v>0</v>
      </c>
      <c r="E82" s="15" t="s">
        <v>155</v>
      </c>
      <c r="F82" s="68"/>
      <c r="G82" s="71">
        <f t="shared" si="10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26"/>
      <c r="D83" s="14">
        <f>+C83</f>
        <v>0</v>
      </c>
      <c r="E83" s="15" t="s">
        <v>155</v>
      </c>
      <c r="F83" s="68"/>
      <c r="G83" s="71">
        <f t="shared" si="10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thickBot="1">
      <c r="A84" s="15"/>
      <c r="B84" s="17"/>
      <c r="C84" s="21">
        <f>SUM(C68:C83)</f>
        <v>25430</v>
      </c>
      <c r="D84" s="14"/>
      <c r="E84" s="13"/>
      <c r="F84" s="15"/>
      <c r="G84" s="71"/>
      <c r="H84" s="15"/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thickTop="1">
      <c r="A85" s="78"/>
      <c r="B85" s="78"/>
      <c r="C85" s="80"/>
      <c r="D85" s="81"/>
      <c r="E85" s="82"/>
      <c r="F85" s="79"/>
      <c r="G85" s="82"/>
      <c r="H85" s="79"/>
      <c r="I85" s="83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>
      <c r="A86" s="159">
        <v>5</v>
      </c>
      <c r="B86" s="169" t="s">
        <v>23</v>
      </c>
      <c r="C86" s="170"/>
      <c r="D86" s="170"/>
      <c r="E86" s="170"/>
      <c r="F86" s="170"/>
      <c r="G86" s="170"/>
      <c r="H86" s="170"/>
      <c r="I86" s="171"/>
      <c r="J86" s="92"/>
      <c r="K86" s="51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>
      <c r="A87" s="15"/>
      <c r="B87" s="13" t="s">
        <v>27</v>
      </c>
      <c r="C87" s="14">
        <v>7480</v>
      </c>
      <c r="D87" s="14">
        <f>+C87</f>
        <v>7480</v>
      </c>
      <c r="E87" s="15" t="s">
        <v>155</v>
      </c>
      <c r="F87" s="68" t="s">
        <v>2110</v>
      </c>
      <c r="G87" s="68" t="str">
        <f>+F87</f>
        <v>อู่-เต๋าออกโต้เซอร์วิส</v>
      </c>
      <c r="H87" s="15" t="s">
        <v>161</v>
      </c>
      <c r="I87" s="67"/>
      <c r="J87" s="92">
        <v>55544.06</v>
      </c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>
      <c r="A88" s="15"/>
      <c r="B88" s="13" t="str">
        <f>+B87</f>
        <v>ค่าซ่อมแซม(ยานพาหนะ)</v>
      </c>
      <c r="C88" s="14">
        <v>810</v>
      </c>
      <c r="D88" s="14">
        <f>+C88</f>
        <v>810</v>
      </c>
      <c r="E88" s="15" t="s">
        <v>155</v>
      </c>
      <c r="F88" s="68" t="s">
        <v>2178</v>
      </c>
      <c r="G88" s="68" t="str">
        <f aca="true" t="shared" si="11" ref="G88:G97">+F88</f>
        <v>อู่ตระการมอเตอร์</v>
      </c>
      <c r="H88" s="15" t="s">
        <v>161</v>
      </c>
      <c r="I88" s="67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"/>
      <c r="B89" s="13" t="s">
        <v>1377</v>
      </c>
      <c r="C89" s="14">
        <v>420</v>
      </c>
      <c r="D89" s="14">
        <f>+C89</f>
        <v>420</v>
      </c>
      <c r="E89" s="15" t="s">
        <v>155</v>
      </c>
      <c r="F89" s="68" t="s">
        <v>2179</v>
      </c>
      <c r="G89" s="68" t="str">
        <f t="shared" si="11"/>
        <v>ร้านวัลงาม</v>
      </c>
      <c r="H89" s="15" t="s">
        <v>161</v>
      </c>
      <c r="I89" s="67"/>
      <c r="J89" s="92"/>
      <c r="K89" s="45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 hidden="1">
      <c r="A90" s="15"/>
      <c r="B90" s="13"/>
      <c r="C90" s="14"/>
      <c r="D90" s="14"/>
      <c r="E90" s="15" t="s">
        <v>155</v>
      </c>
      <c r="F90" s="13" t="s">
        <v>2113</v>
      </c>
      <c r="G90" s="68" t="str">
        <f>+F90</f>
        <v>บ.สยามแม็คโคร จำกัด</v>
      </c>
      <c r="H90" s="15" t="s">
        <v>161</v>
      </c>
      <c r="I90" s="67"/>
      <c r="J90" s="92"/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 hidden="1">
      <c r="A91" s="15"/>
      <c r="B91" s="13"/>
      <c r="C91" s="14"/>
      <c r="D91" s="14"/>
      <c r="E91" s="15" t="s">
        <v>155</v>
      </c>
      <c r="F91" s="68" t="s">
        <v>2114</v>
      </c>
      <c r="G91" s="68" t="str">
        <f t="shared" si="11"/>
        <v>บ.เจอาร์ แอดวานซ์ จำกัด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 hidden="1">
      <c r="A92" s="15"/>
      <c r="B92" s="13"/>
      <c r="C92" s="14"/>
      <c r="D92" s="14"/>
      <c r="E92" s="15" t="s">
        <v>155</v>
      </c>
      <c r="F92" s="68" t="str">
        <f>+F87</f>
        <v>อู่-เต๋าออกโต้เซอร์วิส</v>
      </c>
      <c r="G92" s="68" t="str">
        <f t="shared" si="11"/>
        <v>อู่-เต๋าออกโต้เซอร์วิส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 hidden="1">
      <c r="A93" s="15"/>
      <c r="B93" s="13"/>
      <c r="C93" s="14"/>
      <c r="D93" s="14"/>
      <c r="E93" s="15" t="s">
        <v>155</v>
      </c>
      <c r="F93" s="68" t="s">
        <v>1954</v>
      </c>
      <c r="G93" s="68" t="str">
        <f t="shared" si="11"/>
        <v>ร้าน ท.อุบลยางไทย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 hidden="1">
      <c r="A94" s="15"/>
      <c r="B94" s="13"/>
      <c r="C94" s="14"/>
      <c r="D94" s="14"/>
      <c r="E94" s="15" t="s">
        <v>155</v>
      </c>
      <c r="F94" s="68" t="s">
        <v>1963</v>
      </c>
      <c r="G94" s="68" t="str">
        <f t="shared" si="11"/>
        <v>นทีพาณิชย์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 hidden="1">
      <c r="A95" s="15"/>
      <c r="B95" s="13"/>
      <c r="C95" s="14"/>
      <c r="D95" s="14"/>
      <c r="E95" s="15" t="s">
        <v>155</v>
      </c>
      <c r="F95" s="68" t="str">
        <f>+F94</f>
        <v>นทีพาณิชย์</v>
      </c>
      <c r="G95" s="68" t="str">
        <f t="shared" si="11"/>
        <v>นทีพาณิชย์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 hidden="1">
      <c r="A96" s="15"/>
      <c r="B96" s="13"/>
      <c r="C96" s="14"/>
      <c r="D96" s="14"/>
      <c r="E96" s="15" t="s">
        <v>155</v>
      </c>
      <c r="F96" s="68" t="s">
        <v>2117</v>
      </c>
      <c r="G96" s="68" t="str">
        <f t="shared" si="11"/>
        <v>นายสวัสดิ์  หลุมทอง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 hidden="1">
      <c r="A97" s="15"/>
      <c r="B97" s="13"/>
      <c r="C97" s="14"/>
      <c r="D97" s="14"/>
      <c r="E97" s="15" t="s">
        <v>155</v>
      </c>
      <c r="F97" s="68" t="s">
        <v>2118</v>
      </c>
      <c r="G97" s="68" t="str">
        <f t="shared" si="11"/>
        <v>ร้านทองศูนย์สาขา 2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 hidden="1">
      <c r="A98" s="15"/>
      <c r="B98" s="13"/>
      <c r="C98" s="14"/>
      <c r="D98" s="14"/>
      <c r="E98" s="15" t="s">
        <v>155</v>
      </c>
      <c r="F98" s="68" t="str">
        <f>+F95</f>
        <v>นทีพาณิชย์</v>
      </c>
      <c r="G98" s="68" t="str">
        <f>+F98</f>
        <v>นทีพาณิชย์</v>
      </c>
      <c r="H98" s="15" t="s">
        <v>161</v>
      </c>
      <c r="I98" s="67"/>
      <c r="J98" s="92">
        <v>5327.28</v>
      </c>
      <c r="K98" s="45" t="s">
        <v>184</v>
      </c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 hidden="1">
      <c r="A99" s="15"/>
      <c r="B99" s="13"/>
      <c r="C99" s="14"/>
      <c r="D99" s="14"/>
      <c r="E99" s="15" t="s">
        <v>155</v>
      </c>
      <c r="F99" s="68" t="str">
        <f>+F98</f>
        <v>นทีพาณิชย์</v>
      </c>
      <c r="G99" s="68" t="str">
        <f aca="true" t="shared" si="12" ref="G99:G104">+F99</f>
        <v>นทีพาณิชย์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 hidden="1">
      <c r="A100" s="15"/>
      <c r="B100" s="13"/>
      <c r="C100" s="14"/>
      <c r="D100" s="14"/>
      <c r="E100" s="15" t="s">
        <v>155</v>
      </c>
      <c r="F100" s="68" t="s">
        <v>2119</v>
      </c>
      <c r="G100" s="68" t="str">
        <f t="shared" si="12"/>
        <v>สิริลักษณ์วัสดุ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/>
      <c r="E101" s="15" t="s">
        <v>155</v>
      </c>
      <c r="F101" s="68" t="str">
        <f>+F96</f>
        <v>นายสวัสดิ์  หลุมทอง</v>
      </c>
      <c r="G101" s="68" t="str">
        <f t="shared" si="12"/>
        <v>นายสวัสดิ์  หลุมทอง</v>
      </c>
      <c r="H101" s="15" t="s">
        <v>161</v>
      </c>
      <c r="I101" s="67"/>
      <c r="J101" s="92"/>
      <c r="K101" s="45"/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/>
      <c r="E102" s="15" t="s">
        <v>155</v>
      </c>
      <c r="F102" s="68"/>
      <c r="G102" s="68">
        <f t="shared" si="12"/>
        <v>0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 hidden="1">
      <c r="A103" s="15"/>
      <c r="B103" s="13"/>
      <c r="C103" s="26"/>
      <c r="D103" s="14">
        <f>+C103</f>
        <v>0</v>
      </c>
      <c r="E103" s="15" t="s">
        <v>155</v>
      </c>
      <c r="F103" s="68"/>
      <c r="G103" s="68">
        <f t="shared" si="12"/>
        <v>0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26"/>
      <c r="D104" s="14">
        <f>+C104</f>
        <v>0</v>
      </c>
      <c r="E104" s="15" t="s">
        <v>155</v>
      </c>
      <c r="F104" s="68"/>
      <c r="G104" s="68">
        <f t="shared" si="12"/>
        <v>0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thickBot="1">
      <c r="A105" s="15"/>
      <c r="B105" s="17"/>
      <c r="C105" s="62">
        <f>SUM(C87:C104)</f>
        <v>8710</v>
      </c>
      <c r="D105" s="14"/>
      <c r="E105" s="13"/>
      <c r="F105" s="15"/>
      <c r="G105" s="13"/>
      <c r="H105" s="15"/>
      <c r="I105" s="13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thickTop="1">
      <c r="A106" s="15"/>
      <c r="B106" s="17"/>
      <c r="C106" s="22"/>
      <c r="D106" s="14"/>
      <c r="E106" s="13"/>
      <c r="F106" s="15"/>
      <c r="G106" s="13"/>
      <c r="H106" s="15"/>
      <c r="I106" s="13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>
      <c r="A107" s="76">
        <v>6</v>
      </c>
      <c r="B107" s="169" t="s">
        <v>24</v>
      </c>
      <c r="C107" s="170"/>
      <c r="D107" s="170"/>
      <c r="E107" s="170"/>
      <c r="F107" s="170"/>
      <c r="G107" s="170"/>
      <c r="H107" s="170"/>
      <c r="I107" s="171"/>
      <c r="J107" s="92"/>
      <c r="K107" s="51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>
      <c r="A108" s="15"/>
      <c r="B108" s="13" t="s">
        <v>1833</v>
      </c>
      <c r="C108" s="14">
        <v>325</v>
      </c>
      <c r="D108" s="14">
        <f aca="true" t="shared" si="13" ref="D108:D116">+C108</f>
        <v>325</v>
      </c>
      <c r="E108" s="15" t="s">
        <v>155</v>
      </c>
      <c r="F108" s="13" t="s">
        <v>2126</v>
      </c>
      <c r="G108" s="68" t="str">
        <f>+F108</f>
        <v>อิสราภรณ์ปรินติ้ง</v>
      </c>
      <c r="H108" s="15" t="s">
        <v>161</v>
      </c>
      <c r="I108" s="67"/>
      <c r="J108" s="92">
        <v>9926</v>
      </c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21" customHeight="1">
      <c r="A109" s="15"/>
      <c r="B109" s="13" t="s">
        <v>2015</v>
      </c>
      <c r="C109" s="14">
        <v>2520</v>
      </c>
      <c r="D109" s="14">
        <f t="shared" si="13"/>
        <v>2520</v>
      </c>
      <c r="E109" s="15" t="s">
        <v>155</v>
      </c>
      <c r="F109" s="68" t="s">
        <v>1995</v>
      </c>
      <c r="G109" s="68" t="str">
        <f>+F109</f>
        <v>โรงกลึงธวัช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15"/>
      <c r="B110" s="13" t="s">
        <v>1833</v>
      </c>
      <c r="C110" s="14">
        <v>640</v>
      </c>
      <c r="D110" s="14">
        <f t="shared" si="13"/>
        <v>640</v>
      </c>
      <c r="E110" s="15" t="s">
        <v>155</v>
      </c>
      <c r="F110" s="68" t="s">
        <v>2128</v>
      </c>
      <c r="G110" s="68" t="str">
        <f aca="true" t="shared" si="14" ref="G110:G121">+F110</f>
        <v>บ.แอดไวซ์ ขุนหาญ จำกัด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tr">
        <f>+B110</f>
        <v>ค่าเครื่องเขียน - แบบพิมพ์</v>
      </c>
      <c r="C111" s="14">
        <v>500</v>
      </c>
      <c r="D111" s="14">
        <f t="shared" si="13"/>
        <v>500</v>
      </c>
      <c r="E111" s="15" t="s">
        <v>155</v>
      </c>
      <c r="F111" s="68" t="str">
        <f>+F108</f>
        <v>อิสราภรณ์ปรินติ้ง</v>
      </c>
      <c r="G111" s="68" t="str">
        <f t="shared" si="14"/>
        <v>อิสราภรณ์ปรินติ้ง</v>
      </c>
      <c r="H111" s="15" t="s">
        <v>161</v>
      </c>
      <c r="I111" s="67"/>
      <c r="J111" s="92"/>
      <c r="K111" s="49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19.5" customHeight="1">
      <c r="A112" s="15"/>
      <c r="B112" s="13" t="str">
        <f>+B111</f>
        <v>ค่าเครื่องเขียน - แบบพิมพ์</v>
      </c>
      <c r="C112" s="14">
        <v>884</v>
      </c>
      <c r="D112" s="14">
        <f t="shared" si="13"/>
        <v>884</v>
      </c>
      <c r="E112" s="15" t="s">
        <v>155</v>
      </c>
      <c r="F112" s="68" t="s">
        <v>2185</v>
      </c>
      <c r="G112" s="68" t="str">
        <f t="shared" si="14"/>
        <v>ร้านธนากิจ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tr">
        <f>+B112</f>
        <v>ค่าเครื่องเขียน - แบบพิมพ์</v>
      </c>
      <c r="C113" s="14">
        <v>1250</v>
      </c>
      <c r="D113" s="14">
        <f t="shared" si="13"/>
        <v>1250</v>
      </c>
      <c r="E113" s="15" t="s">
        <v>155</v>
      </c>
      <c r="F113" s="68" t="str">
        <f>+F108</f>
        <v>อิสราภรณ์ปรินติ้ง</v>
      </c>
      <c r="G113" s="68" t="str">
        <f t="shared" si="14"/>
        <v>อิสราภรณ์ปรินติ้ง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">
        <v>42</v>
      </c>
      <c r="C114" s="14">
        <v>1350</v>
      </c>
      <c r="D114" s="14">
        <f t="shared" si="13"/>
        <v>1350</v>
      </c>
      <c r="E114" s="15" t="s">
        <v>155</v>
      </c>
      <c r="F114" s="13" t="str">
        <f>+F113</f>
        <v>อิสราภรณ์ปรินติ้ง</v>
      </c>
      <c r="G114" s="68" t="str">
        <f t="shared" si="14"/>
        <v>อิสราภรณ์ปรินติ้ง</v>
      </c>
      <c r="H114" s="15" t="s">
        <v>161</v>
      </c>
      <c r="I114" s="67"/>
      <c r="J114" s="92">
        <v>11084</v>
      </c>
      <c r="K114" s="45" t="s">
        <v>487</v>
      </c>
      <c r="L114" s="45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20.25" customHeight="1">
      <c r="A115" s="15"/>
      <c r="B115" s="13" t="str">
        <f>+B114</f>
        <v>ค่าใช้จ่ายเบ็ดเตล็ด</v>
      </c>
      <c r="C115" s="14">
        <v>800</v>
      </c>
      <c r="D115" s="14">
        <f t="shared" si="13"/>
        <v>800</v>
      </c>
      <c r="E115" s="15" t="s">
        <v>155</v>
      </c>
      <c r="F115" s="68" t="str">
        <f>+F112</f>
        <v>ร้านธนากิจ</v>
      </c>
      <c r="G115" s="68" t="str">
        <f t="shared" si="14"/>
        <v>ร้านธนากิจ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tr">
        <f>+B113</f>
        <v>ค่าเครื่องเขียน - แบบพิมพ์</v>
      </c>
      <c r="C116" s="14">
        <v>1160</v>
      </c>
      <c r="D116" s="14">
        <f t="shared" si="13"/>
        <v>1160</v>
      </c>
      <c r="E116" s="15" t="s">
        <v>155</v>
      </c>
      <c r="F116" s="68" t="str">
        <f>+F112</f>
        <v>ร้านธนากิจ</v>
      </c>
      <c r="G116" s="68" t="str">
        <f t="shared" si="14"/>
        <v>ร้านธนากิจ</v>
      </c>
      <c r="H116" s="15" t="s">
        <v>161</v>
      </c>
      <c r="I116" s="67"/>
      <c r="J116" s="92" t="s">
        <v>184</v>
      </c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 hidden="1">
      <c r="A117" s="15"/>
      <c r="B117" s="13"/>
      <c r="C117" s="14"/>
      <c r="D117" s="14"/>
      <c r="E117" s="15" t="s">
        <v>155</v>
      </c>
      <c r="F117" s="68" t="s">
        <v>2132</v>
      </c>
      <c r="G117" s="68" t="str">
        <f t="shared" si="14"/>
        <v>ร้านใต้ถุน</v>
      </c>
      <c r="H117" s="15" t="s">
        <v>161</v>
      </c>
      <c r="I117" s="15"/>
      <c r="J117" s="92"/>
      <c r="K117" s="45"/>
      <c r="L117" s="16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19.5" customHeight="1" hidden="1">
      <c r="A118" s="15"/>
      <c r="B118" s="13"/>
      <c r="C118" s="14"/>
      <c r="D118" s="14"/>
      <c r="E118" s="15" t="s">
        <v>155</v>
      </c>
      <c r="F118" s="68" t="s">
        <v>1894</v>
      </c>
      <c r="G118" s="68" t="str">
        <f t="shared" si="14"/>
        <v>ร้านโกบะ</v>
      </c>
      <c r="H118" s="15" t="s">
        <v>161</v>
      </c>
      <c r="I118" s="15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 hidden="1">
      <c r="A119" s="15"/>
      <c r="B119" s="13"/>
      <c r="C119" s="14"/>
      <c r="D119" s="14">
        <f>+C119</f>
        <v>0</v>
      </c>
      <c r="E119" s="15" t="s">
        <v>155</v>
      </c>
      <c r="F119" s="68" t="s">
        <v>1894</v>
      </c>
      <c r="G119" s="68" t="str">
        <f t="shared" si="14"/>
        <v>ร้านโกบะ</v>
      </c>
      <c r="H119" s="15" t="s">
        <v>161</v>
      </c>
      <c r="I119" s="15"/>
      <c r="J119" s="92"/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 hidden="1">
      <c r="A120" s="15"/>
      <c r="B120" s="13"/>
      <c r="C120" s="14"/>
      <c r="D120" s="14">
        <f>+C120</f>
        <v>0</v>
      </c>
      <c r="E120" s="15" t="s">
        <v>155</v>
      </c>
      <c r="F120" s="68"/>
      <c r="G120" s="68">
        <f t="shared" si="14"/>
        <v>0</v>
      </c>
      <c r="H120" s="15" t="s">
        <v>161</v>
      </c>
      <c r="I120" s="15"/>
      <c r="J120" s="92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 hidden="1">
      <c r="A121" s="15"/>
      <c r="B121" s="13"/>
      <c r="C121" s="14"/>
      <c r="D121" s="14">
        <f>+C121</f>
        <v>0</v>
      </c>
      <c r="E121" s="15" t="s">
        <v>155</v>
      </c>
      <c r="F121" s="68"/>
      <c r="G121" s="68">
        <f t="shared" si="14"/>
        <v>0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 hidden="1">
      <c r="A122" s="15"/>
      <c r="B122" s="13"/>
      <c r="C122" s="26"/>
      <c r="D122" s="14">
        <f>+C122</f>
        <v>0</v>
      </c>
      <c r="E122" s="15"/>
      <c r="F122" s="68"/>
      <c r="G122" s="68"/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 thickBot="1">
      <c r="A123" s="15"/>
      <c r="B123" s="17"/>
      <c r="C123" s="62">
        <f>SUM(C108:C122)</f>
        <v>9429</v>
      </c>
      <c r="D123" s="14"/>
      <c r="E123" s="13"/>
      <c r="F123" s="15"/>
      <c r="G123" s="13"/>
      <c r="H123" s="15"/>
      <c r="I123" s="13"/>
      <c r="J123" s="92"/>
      <c r="K123" s="45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ht="21.75" customHeight="1" thickTop="1"/>
    <row r="125" ht="21.75" customHeight="1"/>
    <row r="126" ht="21.75" customHeight="1"/>
    <row r="127" ht="21.75" customHeight="1"/>
    <row r="128" spans="1:9" ht="24">
      <c r="A128" s="172" t="str">
        <f>+A62</f>
        <v>สรุปผลการดำเนินการจัดซื้อจัดจ้างในรอบเดือน</v>
      </c>
      <c r="B128" s="172"/>
      <c r="C128" s="172"/>
      <c r="D128" s="172"/>
      <c r="E128" s="172"/>
      <c r="F128" s="172"/>
      <c r="G128" s="172"/>
      <c r="H128" s="172"/>
      <c r="I128" s="72"/>
    </row>
    <row r="129" spans="1:9" ht="24">
      <c r="A129" s="172" t="s">
        <v>1</v>
      </c>
      <c r="B129" s="172"/>
      <c r="C129" s="172"/>
      <c r="D129" s="172"/>
      <c r="E129" s="172"/>
      <c r="F129" s="172"/>
      <c r="G129" s="172"/>
      <c r="H129" s="172"/>
      <c r="I129" s="72"/>
    </row>
    <row r="130" spans="1:9" ht="24">
      <c r="A130" s="173" t="str">
        <f>+A64</f>
        <v>วันที่ 30  กรกฎาคม 2562</v>
      </c>
      <c r="B130" s="173"/>
      <c r="C130" s="173"/>
      <c r="D130" s="173"/>
      <c r="E130" s="173"/>
      <c r="F130" s="173"/>
      <c r="G130" s="173"/>
      <c r="H130" s="173"/>
      <c r="I130" s="55" t="str">
        <f>+I64</f>
        <v>แบบ สขร.1</v>
      </c>
    </row>
    <row r="131" spans="1:9" ht="71.25" customHeight="1">
      <c r="A131" s="3" t="s">
        <v>149</v>
      </c>
      <c r="B131" s="3" t="s">
        <v>146</v>
      </c>
      <c r="C131" s="3" t="s">
        <v>147</v>
      </c>
      <c r="D131" s="3" t="s">
        <v>148</v>
      </c>
      <c r="E131" s="3" t="s">
        <v>150</v>
      </c>
      <c r="F131" s="3" t="s">
        <v>152</v>
      </c>
      <c r="G131" s="3" t="s">
        <v>153</v>
      </c>
      <c r="H131" s="3" t="s">
        <v>154</v>
      </c>
      <c r="I131" s="3" t="s">
        <v>156</v>
      </c>
    </row>
    <row r="132" spans="1:29" s="18" customFormat="1" ht="19.5" customHeight="1">
      <c r="A132" s="76">
        <v>7</v>
      </c>
      <c r="B132" s="169" t="s">
        <v>25</v>
      </c>
      <c r="C132" s="170"/>
      <c r="D132" s="170"/>
      <c r="E132" s="170"/>
      <c r="F132" s="170"/>
      <c r="G132" s="170"/>
      <c r="H132" s="170"/>
      <c r="I132" s="171"/>
      <c r="J132" s="92"/>
      <c r="K132" s="51"/>
      <c r="L132" s="16"/>
      <c r="M132" s="16"/>
      <c r="N132" s="16"/>
      <c r="O132" s="16"/>
      <c r="P132" s="16"/>
      <c r="Q132" s="16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18" customFormat="1" ht="19.5" customHeight="1">
      <c r="A133" s="15"/>
      <c r="B133" s="13" t="s">
        <v>2136</v>
      </c>
      <c r="C133" s="14">
        <v>6995</v>
      </c>
      <c r="D133" s="14">
        <f>+C133</f>
        <v>6995</v>
      </c>
      <c r="E133" s="15" t="s">
        <v>155</v>
      </c>
      <c r="F133" s="68" t="s">
        <v>2137</v>
      </c>
      <c r="G133" s="68" t="str">
        <f aca="true" t="shared" si="15" ref="G133:G140">+F133</f>
        <v>มณเทียนการช่าง</v>
      </c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16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18" customFormat="1" ht="19.5" customHeight="1">
      <c r="A134" s="15"/>
      <c r="B134" s="13" t="s">
        <v>94</v>
      </c>
      <c r="C134" s="14">
        <v>660</v>
      </c>
      <c r="D134" s="14">
        <f aca="true" t="shared" si="16" ref="D134:D140">+C134</f>
        <v>660</v>
      </c>
      <c r="E134" s="15" t="s">
        <v>155</v>
      </c>
      <c r="F134" s="68" t="s">
        <v>2156</v>
      </c>
      <c r="G134" s="68" t="str">
        <f t="shared" si="15"/>
        <v>ดีอสก๊อปปี้&amp;คอมพิวเตอร์</v>
      </c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16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18" customFormat="1" ht="19.5" customHeight="1">
      <c r="A135" s="15"/>
      <c r="B135" s="13" t="str">
        <f>+B133</f>
        <v>ค่าซ่อมแซม(ยานพหานะ)</v>
      </c>
      <c r="C135" s="14">
        <v>4060</v>
      </c>
      <c r="D135" s="14">
        <f t="shared" si="16"/>
        <v>4060</v>
      </c>
      <c r="E135" s="15" t="s">
        <v>155</v>
      </c>
      <c r="F135" s="68" t="s">
        <v>2157</v>
      </c>
      <c r="G135" s="68" t="str">
        <f t="shared" si="15"/>
        <v>อู่มานะการช่าง</v>
      </c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16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18" customFormat="1" ht="19.5" customHeight="1">
      <c r="A136" s="15"/>
      <c r="B136" s="13" t="str">
        <f>+B135</f>
        <v>ค่าซ่อมแซม(ยานพหานะ)</v>
      </c>
      <c r="C136" s="14">
        <v>200</v>
      </c>
      <c r="D136" s="14">
        <f t="shared" si="16"/>
        <v>200</v>
      </c>
      <c r="E136" s="15" t="s">
        <v>155</v>
      </c>
      <c r="F136" s="68" t="str">
        <f>+F135</f>
        <v>อู่มานะการช่าง</v>
      </c>
      <c r="G136" s="68" t="str">
        <f t="shared" si="15"/>
        <v>อู่มานะการช่าง</v>
      </c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16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18" customFormat="1" ht="19.5" customHeight="1">
      <c r="A137" s="15"/>
      <c r="B137" s="13" t="str">
        <f>+B135</f>
        <v>ค่าซ่อมแซม(ยานพหานะ)</v>
      </c>
      <c r="C137" s="14">
        <v>900</v>
      </c>
      <c r="D137" s="14">
        <f t="shared" si="16"/>
        <v>900</v>
      </c>
      <c r="E137" s="15" t="str">
        <f>+E136</f>
        <v>วิธีเฉพาะเจาะจง</v>
      </c>
      <c r="F137" s="68" t="s">
        <v>2158</v>
      </c>
      <c r="G137" s="68" t="str">
        <f t="shared" si="15"/>
        <v>กิจเจริญชัย</v>
      </c>
      <c r="H137" s="15" t="str">
        <f>+H136</f>
        <v>ราคาและคุณภาพสินค้า</v>
      </c>
      <c r="I137" s="67"/>
      <c r="J137" s="92"/>
      <c r="K137" s="45"/>
      <c r="L137" s="16"/>
      <c r="M137" s="16"/>
      <c r="N137" s="16"/>
      <c r="O137" s="16"/>
      <c r="P137" s="16"/>
      <c r="Q137" s="16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18" customFormat="1" ht="19.5" customHeight="1">
      <c r="A138" s="15"/>
      <c r="B138" s="13" t="s">
        <v>2015</v>
      </c>
      <c r="C138" s="14">
        <v>860</v>
      </c>
      <c r="D138" s="14">
        <f t="shared" si="16"/>
        <v>860</v>
      </c>
      <c r="E138" s="15" t="str">
        <f>+E137</f>
        <v>วิธีเฉพาะเจาะจง</v>
      </c>
      <c r="F138" s="68" t="str">
        <f>+F134</f>
        <v>ดีอสก๊อปปี้&amp;คอมพิวเตอร์</v>
      </c>
      <c r="G138" s="68" t="str">
        <f t="shared" si="15"/>
        <v>ดีอสก๊อปปี้&amp;คอมพิวเตอร์</v>
      </c>
      <c r="H138" s="15" t="str">
        <f>+H137</f>
        <v>ราคาและคุณภาพสินค้า</v>
      </c>
      <c r="I138" s="67"/>
      <c r="J138" s="92"/>
      <c r="K138" s="45"/>
      <c r="L138" s="16"/>
      <c r="M138" s="16"/>
      <c r="N138" s="16"/>
      <c r="O138" s="16"/>
      <c r="P138" s="16"/>
      <c r="Q138" s="16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18" customFormat="1" ht="19.5" customHeight="1">
      <c r="A139" s="15"/>
      <c r="B139" s="13" t="s">
        <v>33</v>
      </c>
      <c r="C139" s="14">
        <v>3360</v>
      </c>
      <c r="D139" s="14">
        <f t="shared" si="16"/>
        <v>3360</v>
      </c>
      <c r="E139" s="15" t="str">
        <f>+E138</f>
        <v>วิธีเฉพาะเจาะจง</v>
      </c>
      <c r="F139" s="68" t="s">
        <v>2159</v>
      </c>
      <c r="G139" s="68" t="str">
        <f t="shared" si="15"/>
        <v>เกษตร16</v>
      </c>
      <c r="H139" s="15" t="str">
        <f>+H138</f>
        <v>ราคาและคุณภาพสินค้า</v>
      </c>
      <c r="I139" s="67"/>
      <c r="J139" s="92"/>
      <c r="K139" s="45"/>
      <c r="L139" s="16"/>
      <c r="M139" s="16"/>
      <c r="N139" s="16"/>
      <c r="O139" s="16"/>
      <c r="P139" s="16"/>
      <c r="Q139" s="16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18" customFormat="1" ht="19.5" customHeight="1">
      <c r="A140" s="15"/>
      <c r="B140" s="13" t="str">
        <f>+B137</f>
        <v>ค่าซ่อมแซม(ยานพหานะ)</v>
      </c>
      <c r="C140" s="14">
        <v>1150</v>
      </c>
      <c r="D140" s="14">
        <f t="shared" si="16"/>
        <v>1150</v>
      </c>
      <c r="E140" s="15" t="s">
        <v>155</v>
      </c>
      <c r="F140" s="68" t="str">
        <f>+F133</f>
        <v>มณเทียนการช่าง</v>
      </c>
      <c r="G140" s="68" t="str">
        <f t="shared" si="15"/>
        <v>มณเทียนการช่าง</v>
      </c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 hidden="1">
      <c r="A141" s="15"/>
      <c r="B141" s="13"/>
      <c r="C141" s="20"/>
      <c r="D141" s="14"/>
      <c r="E141" s="15"/>
      <c r="F141" s="68"/>
      <c r="G141" s="68"/>
      <c r="H141" s="15"/>
      <c r="I141" s="67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 hidden="1">
      <c r="A142" s="15"/>
      <c r="B142" s="13"/>
      <c r="C142" s="20"/>
      <c r="D142" s="14"/>
      <c r="E142" s="15"/>
      <c r="F142" s="68"/>
      <c r="G142" s="68"/>
      <c r="H142" s="15"/>
      <c r="I142" s="67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 hidden="1">
      <c r="A143" s="15"/>
      <c r="B143" s="13"/>
      <c r="C143" s="20"/>
      <c r="D143" s="14"/>
      <c r="E143" s="15"/>
      <c r="F143" s="68"/>
      <c r="G143" s="68"/>
      <c r="H143" s="15"/>
      <c r="I143" s="67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 thickBot="1">
      <c r="A144" s="15"/>
      <c r="B144" s="13"/>
      <c r="C144" s="21">
        <f>SUM(C133:C140)</f>
        <v>18185</v>
      </c>
      <c r="D144" s="14"/>
      <c r="E144" s="15"/>
      <c r="F144" s="68"/>
      <c r="G144" s="68"/>
      <c r="H144" s="15"/>
      <c r="I144" s="15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 thickTop="1">
      <c r="A145" s="32"/>
      <c r="B145" s="34"/>
      <c r="C145" s="20"/>
      <c r="D145" s="26"/>
      <c r="E145" s="32"/>
      <c r="F145" s="74"/>
      <c r="G145" s="74"/>
      <c r="H145" s="32"/>
      <c r="I145" s="32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>
      <c r="A146" s="160">
        <v>8</v>
      </c>
      <c r="B146" s="33" t="s">
        <v>2009</v>
      </c>
      <c r="I146" s="32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>
      <c r="A147" s="32"/>
      <c r="B147" s="34" t="s">
        <v>2186</v>
      </c>
      <c r="C147" s="20">
        <v>180</v>
      </c>
      <c r="D147" s="26">
        <f>+C147</f>
        <v>180</v>
      </c>
      <c r="E147" s="32" t="str">
        <f>+E140</f>
        <v>วิธีเฉพาะเจาะจง</v>
      </c>
      <c r="F147" s="74" t="s">
        <v>2187</v>
      </c>
      <c r="G147" s="74" t="str">
        <f aca="true" t="shared" si="17" ref="G147:G157">+F147</f>
        <v>รวมโชควิทยา</v>
      </c>
      <c r="H147" s="32" t="str">
        <f>+H140</f>
        <v>ราคาและคุณภาพสินค้า</v>
      </c>
      <c r="I147" s="32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>
      <c r="A148" s="32"/>
      <c r="B148" s="34" t="s">
        <v>1879</v>
      </c>
      <c r="C148" s="20">
        <v>2199.25</v>
      </c>
      <c r="D148" s="26">
        <f>+C148</f>
        <v>2199.25</v>
      </c>
      <c r="E148" s="32" t="str">
        <f aca="true" t="shared" si="18" ref="E148:E153">+E147</f>
        <v>วิธีเฉพาะเจาะจง</v>
      </c>
      <c r="F148" s="74" t="s">
        <v>2014</v>
      </c>
      <c r="G148" s="74" t="str">
        <f t="shared" si="17"/>
        <v>รวมสินไทยเซ็นเตอร์</v>
      </c>
      <c r="H148" s="32" t="str">
        <f aca="true" t="shared" si="19" ref="H148:H154">+H147</f>
        <v>ราคาและคุณภาพสินค้า</v>
      </c>
      <c r="I148" s="32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>
      <c r="A149" s="32"/>
      <c r="B149" s="34" t="s">
        <v>2188</v>
      </c>
      <c r="C149" s="20">
        <v>850</v>
      </c>
      <c r="D149" s="26">
        <f>+C149</f>
        <v>850</v>
      </c>
      <c r="E149" s="32" t="str">
        <f t="shared" si="18"/>
        <v>วิธีเฉพาะเจาะจง</v>
      </c>
      <c r="F149" s="74" t="s">
        <v>2189</v>
      </c>
      <c r="G149" s="74" t="str">
        <f t="shared" si="17"/>
        <v>บ.เคไอดี แอดเวอร์ไทซิ่ง แอนด์ ไซน์ จำกัด</v>
      </c>
      <c r="H149" s="32" t="str">
        <f t="shared" si="19"/>
        <v>ราคาและคุณภาพสินค้า</v>
      </c>
      <c r="I149" s="32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>
      <c r="A150" s="32"/>
      <c r="B150" s="34" t="s">
        <v>1879</v>
      </c>
      <c r="C150" s="20">
        <v>210</v>
      </c>
      <c r="D150" s="26">
        <f>+C150:C150</f>
        <v>210</v>
      </c>
      <c r="E150" s="32" t="str">
        <f t="shared" si="18"/>
        <v>วิธีเฉพาะเจาะจง</v>
      </c>
      <c r="F150" s="74" t="str">
        <f>+F147</f>
        <v>รวมโชควิทยา</v>
      </c>
      <c r="G150" s="74" t="str">
        <f t="shared" si="17"/>
        <v>รวมโชควิทยา</v>
      </c>
      <c r="H150" s="32" t="str">
        <f t="shared" si="19"/>
        <v>ราคาและคุณภาพสินค้า</v>
      </c>
      <c r="I150" s="32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>
      <c r="A151" s="32"/>
      <c r="B151" s="34" t="str">
        <f>+B149</f>
        <v>ค่าประชาสัมพันธ์  (ไวนิล)</v>
      </c>
      <c r="C151" s="20">
        <v>230</v>
      </c>
      <c r="D151" s="26">
        <f aca="true" t="shared" si="20" ref="D151:D162">+C151</f>
        <v>230</v>
      </c>
      <c r="E151" s="32" t="str">
        <f t="shared" si="18"/>
        <v>วิธีเฉพาะเจาะจง</v>
      </c>
      <c r="F151" s="74" t="s">
        <v>2190</v>
      </c>
      <c r="G151" s="74" t="str">
        <f t="shared" si="17"/>
        <v>ฟิลอาร์ตมีเดีย แอนด์ คอนสตรัคชั่น</v>
      </c>
      <c r="H151" s="32" t="str">
        <f t="shared" si="19"/>
        <v>ราคาและคุณภาพสินค้า</v>
      </c>
      <c r="I151" s="32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>
      <c r="A152" s="32"/>
      <c r="B152" s="34" t="str">
        <f>+B151:B151</f>
        <v>ค่าประชาสัมพันธ์  (ไวนิล)</v>
      </c>
      <c r="C152" s="20">
        <v>160</v>
      </c>
      <c r="D152" s="26">
        <f t="shared" si="20"/>
        <v>160</v>
      </c>
      <c r="E152" s="32" t="str">
        <f t="shared" si="18"/>
        <v>วิธีเฉพาะเจาะจง</v>
      </c>
      <c r="F152" s="74" t="s">
        <v>2191</v>
      </c>
      <c r="G152" s="74" t="str">
        <f t="shared" si="17"/>
        <v>กิตติบรรณ</v>
      </c>
      <c r="H152" s="32" t="str">
        <f t="shared" si="19"/>
        <v>ราคาและคุณภาพสินค้า</v>
      </c>
      <c r="I152" s="32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>
      <c r="A153" s="32"/>
      <c r="B153" s="34" t="s">
        <v>2192</v>
      </c>
      <c r="C153" s="20">
        <v>690</v>
      </c>
      <c r="D153" s="26">
        <f t="shared" si="20"/>
        <v>690</v>
      </c>
      <c r="E153" s="32" t="str">
        <f t="shared" si="18"/>
        <v>วิธีเฉพาะเจาะจง</v>
      </c>
      <c r="F153" s="74" t="s">
        <v>2193</v>
      </c>
      <c r="G153" s="74" t="str">
        <f t="shared" si="17"/>
        <v>ร้านเมธาวัสดุ</v>
      </c>
      <c r="H153" s="32" t="str">
        <f t="shared" si="19"/>
        <v>ราคาและคุณภาพสินค้า</v>
      </c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32"/>
      <c r="B154" s="34" t="s">
        <v>1879</v>
      </c>
      <c r="C154" s="20">
        <v>48</v>
      </c>
      <c r="D154" s="26">
        <f t="shared" si="20"/>
        <v>48</v>
      </c>
      <c r="E154" s="32" t="str">
        <f aca="true" t="shared" si="21" ref="E154:E162">+E153</f>
        <v>วิธีเฉพาะเจาะจง</v>
      </c>
      <c r="F154" s="74" t="s">
        <v>2196</v>
      </c>
      <c r="G154" s="74" t="str">
        <f t="shared" si="17"/>
        <v>ซุปเปอร์ดี 20 </v>
      </c>
      <c r="H154" s="32" t="str">
        <f t="shared" si="19"/>
        <v>ราคาและคุณภาพสินค้า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>
      <c r="A155" s="32"/>
      <c r="B155" s="34" t="s">
        <v>2194</v>
      </c>
      <c r="C155" s="20">
        <v>350</v>
      </c>
      <c r="D155" s="26">
        <f t="shared" si="20"/>
        <v>350</v>
      </c>
      <c r="E155" s="32" t="str">
        <f t="shared" si="21"/>
        <v>วิธีเฉพาะเจาะจง</v>
      </c>
      <c r="F155" s="74" t="s">
        <v>2195</v>
      </c>
      <c r="G155" s="74" t="str">
        <f t="shared" si="17"/>
        <v>เจริญใจดี</v>
      </c>
      <c r="H155" s="32" t="str">
        <f aca="true" t="shared" si="22" ref="H155:H162">+H154</f>
        <v>ราคาและคุณภาพสินค้า</v>
      </c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>
      <c r="A156" s="32"/>
      <c r="B156" s="34" t="str">
        <f>+B154</f>
        <v>ค่าใช้จ่ายเบ็ดเตล็ด </v>
      </c>
      <c r="C156" s="20">
        <v>125</v>
      </c>
      <c r="D156" s="26">
        <f t="shared" si="20"/>
        <v>125</v>
      </c>
      <c r="E156" s="32" t="str">
        <f t="shared" si="21"/>
        <v>วิธีเฉพาะเจาะจง</v>
      </c>
      <c r="F156" s="74" t="str">
        <f>+F154</f>
        <v>ซุปเปอร์ดี 20 </v>
      </c>
      <c r="G156" s="74" t="str">
        <f t="shared" si="17"/>
        <v>ซุปเปอร์ดี 20 </v>
      </c>
      <c r="H156" s="32" t="str">
        <f t="shared" si="22"/>
        <v>ราคาและคุณภาพสินค้า</v>
      </c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>
      <c r="A157" s="32"/>
      <c r="B157" s="34" t="str">
        <f>+B156:B156</f>
        <v>ค่าใช้จ่ายเบ็ดเตล็ด </v>
      </c>
      <c r="C157" s="20">
        <v>200</v>
      </c>
      <c r="D157" s="26">
        <f t="shared" si="20"/>
        <v>200</v>
      </c>
      <c r="E157" s="32" t="str">
        <f t="shared" si="21"/>
        <v>วิธีเฉพาะเจาะจง</v>
      </c>
      <c r="F157" s="74" t="s">
        <v>2197</v>
      </c>
      <c r="G157" s="74" t="str">
        <f t="shared" si="17"/>
        <v>21 ไม้งาม</v>
      </c>
      <c r="H157" s="32" t="str">
        <f t="shared" si="22"/>
        <v>ราคาและคุณภาพสินค้า</v>
      </c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>
      <c r="A158" s="32"/>
      <c r="B158" s="34" t="str">
        <f>+B157:B157</f>
        <v>ค่าใช้จ่ายเบ็ดเตล็ด </v>
      </c>
      <c r="C158" s="20">
        <v>377</v>
      </c>
      <c r="D158" s="26">
        <f t="shared" si="20"/>
        <v>377</v>
      </c>
      <c r="E158" s="32" t="str">
        <f t="shared" si="21"/>
        <v>วิธีเฉพาะเจาะจง</v>
      </c>
      <c r="F158" s="74" t="str">
        <f>+F148</f>
        <v>รวมสินไทยเซ็นเตอร์</v>
      </c>
      <c r="G158" s="74" t="str">
        <f>+F158</f>
        <v>รวมสินไทยเซ็นเตอร์</v>
      </c>
      <c r="H158" s="32" t="str">
        <f t="shared" si="22"/>
        <v>ราคาและคุณภาพสินค้า</v>
      </c>
      <c r="I158" s="32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>
      <c r="A159" s="32"/>
      <c r="B159" s="34" t="str">
        <f>+B158</f>
        <v>ค่าใช้จ่ายเบ็ดเตล็ด </v>
      </c>
      <c r="C159" s="20">
        <v>1500</v>
      </c>
      <c r="D159" s="26">
        <f t="shared" si="20"/>
        <v>1500</v>
      </c>
      <c r="E159" s="32" t="str">
        <f t="shared" si="21"/>
        <v>วิธีเฉพาะเจาะจง</v>
      </c>
      <c r="F159" s="74" t="s">
        <v>2198</v>
      </c>
      <c r="G159" s="74" t="str">
        <f>+F159</f>
        <v>พัชรินทร์ เหวี่ยน</v>
      </c>
      <c r="H159" s="32" t="str">
        <f t="shared" si="22"/>
        <v>ราคาและคุณภาพสินค้า</v>
      </c>
      <c r="I159" s="32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>
      <c r="A160" s="32"/>
      <c r="B160" s="34" t="s">
        <v>2199</v>
      </c>
      <c r="C160" s="20">
        <v>6750</v>
      </c>
      <c r="D160" s="26">
        <f t="shared" si="20"/>
        <v>6750</v>
      </c>
      <c r="E160" s="32" t="str">
        <f t="shared" si="21"/>
        <v>วิธีเฉพาะเจาะจง</v>
      </c>
      <c r="F160" s="74" t="s">
        <v>2200</v>
      </c>
      <c r="G160" s="74" t="str">
        <f>+F160</f>
        <v>บ.ออฟฟิต คลับ ไทย</v>
      </c>
      <c r="H160" s="32" t="str">
        <f t="shared" si="22"/>
        <v>ราคาและคุณภาพสินค้า</v>
      </c>
      <c r="I160" s="32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18" customFormat="1" ht="19.5" customHeight="1">
      <c r="A161" s="32"/>
      <c r="B161" s="34" t="s">
        <v>2201</v>
      </c>
      <c r="C161" s="20">
        <v>300</v>
      </c>
      <c r="D161" s="26">
        <f t="shared" si="20"/>
        <v>300</v>
      </c>
      <c r="E161" s="32" t="str">
        <f t="shared" si="21"/>
        <v>วิธีเฉพาะเจาะจง</v>
      </c>
      <c r="F161" s="74" t="s">
        <v>2202</v>
      </c>
      <c r="G161" s="74" t="str">
        <f>+F161</f>
        <v>ร้านอาร์ท อ๊อฟ คอมพิวเตอร์</v>
      </c>
      <c r="H161" s="32" t="str">
        <f t="shared" si="22"/>
        <v>ราคาและคุณภาพสินค้า</v>
      </c>
      <c r="I161" s="32"/>
      <c r="J161" s="92"/>
      <c r="K161" s="45"/>
      <c r="L161" s="16"/>
      <c r="M161" s="16"/>
      <c r="N161" s="16"/>
      <c r="O161" s="16"/>
      <c r="P161" s="16"/>
      <c r="Q161" s="16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18" customFormat="1" ht="19.5" customHeight="1">
      <c r="A162" s="32"/>
      <c r="B162" s="34" t="s">
        <v>42</v>
      </c>
      <c r="C162" s="20">
        <f>1034+289</f>
        <v>1323</v>
      </c>
      <c r="D162" s="26">
        <f t="shared" si="20"/>
        <v>1323</v>
      </c>
      <c r="E162" s="32" t="str">
        <f t="shared" si="21"/>
        <v>วิธีเฉพาะเจาะจง</v>
      </c>
      <c r="F162" s="74" t="s">
        <v>2203</v>
      </c>
      <c r="G162" s="74" t="str">
        <f>+F162</f>
        <v>ร้านบิ๊กซีซุปเปอร์ สโตร์</v>
      </c>
      <c r="H162" s="32" t="str">
        <f t="shared" si="22"/>
        <v>ราคาและคุณภาพสินค้า</v>
      </c>
      <c r="I162" s="32"/>
      <c r="J162" s="92"/>
      <c r="K162" s="45"/>
      <c r="L162" s="16"/>
      <c r="M162" s="16"/>
      <c r="N162" s="16"/>
      <c r="O162" s="16"/>
      <c r="P162" s="16"/>
      <c r="Q162" s="16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18" customFormat="1" ht="19.5" customHeight="1" thickBot="1">
      <c r="A163" s="32"/>
      <c r="B163" s="34"/>
      <c r="C163" s="21">
        <f>+C147+C148+C149+C150+C151+C152+C153</f>
        <v>4519.25</v>
      </c>
      <c r="D163" s="26"/>
      <c r="E163" s="32"/>
      <c r="F163" s="74"/>
      <c r="G163" s="74"/>
      <c r="H163" s="32"/>
      <c r="I163" s="32"/>
      <c r="J163" s="92"/>
      <c r="K163" s="45"/>
      <c r="L163" s="16"/>
      <c r="M163" s="16"/>
      <c r="N163" s="16"/>
      <c r="O163" s="16"/>
      <c r="P163" s="16"/>
      <c r="Q163" s="16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18" customFormat="1" ht="19.5" customHeight="1" thickTop="1">
      <c r="A164" s="32"/>
      <c r="B164" s="34"/>
      <c r="C164" s="20"/>
      <c r="D164" s="26"/>
      <c r="E164" s="32"/>
      <c r="F164" s="74"/>
      <c r="G164" s="74"/>
      <c r="H164" s="32"/>
      <c r="I164" s="32"/>
      <c r="J164" s="92"/>
      <c r="K164" s="45"/>
      <c r="L164" s="16"/>
      <c r="M164" s="16"/>
      <c r="N164" s="16"/>
      <c r="O164" s="16"/>
      <c r="P164" s="16"/>
      <c r="Q164" s="16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18" customFormat="1" ht="19.5" customHeight="1">
      <c r="A165" s="32"/>
      <c r="B165" s="34"/>
      <c r="C165" s="34"/>
      <c r="D165" s="26"/>
      <c r="E165" s="32"/>
      <c r="F165" s="74"/>
      <c r="G165" s="74"/>
      <c r="H165" s="32"/>
      <c r="I165" s="32"/>
      <c r="J165" s="92"/>
      <c r="K165" s="45"/>
      <c r="L165" s="16"/>
      <c r="M165" s="16"/>
      <c r="N165" s="16"/>
      <c r="O165" s="16"/>
      <c r="P165" s="16"/>
      <c r="Q165" s="16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18" customFormat="1" ht="19.5" customHeight="1">
      <c r="A166" s="32"/>
      <c r="B166" s="34"/>
      <c r="C166" s="34"/>
      <c r="D166" s="26"/>
      <c r="E166" s="34"/>
      <c r="F166" s="32"/>
      <c r="G166" s="34"/>
      <c r="H166" s="34"/>
      <c r="I166" s="34"/>
      <c r="J166" s="92"/>
      <c r="K166" s="45"/>
      <c r="L166" s="16"/>
      <c r="M166" s="16"/>
      <c r="N166" s="16"/>
      <c r="O166" s="16"/>
      <c r="P166" s="16"/>
      <c r="Q166" s="16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18" customFormat="1" ht="19.5" customHeight="1" thickBot="1">
      <c r="A167" s="35"/>
      <c r="B167" s="36"/>
      <c r="C167" s="62">
        <f>+C66+C84+C105+C123+C144+C163</f>
        <v>120847.25</v>
      </c>
      <c r="D167" s="21"/>
      <c r="E167" s="37"/>
      <c r="F167" s="35"/>
      <c r="G167" s="37"/>
      <c r="H167" s="37"/>
      <c r="I167" s="37"/>
      <c r="J167" s="92"/>
      <c r="K167" s="45"/>
      <c r="L167" s="16"/>
      <c r="M167" s="16"/>
      <c r="N167" s="16"/>
      <c r="O167" s="16"/>
      <c r="P167" s="16"/>
      <c r="Q167" s="16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18" customFormat="1" ht="19.5" customHeight="1" thickTop="1">
      <c r="A168" s="38"/>
      <c r="B168" s="39"/>
      <c r="C168" s="161"/>
      <c r="D168" s="40"/>
      <c r="E168" s="40"/>
      <c r="F168" s="38"/>
      <c r="G168" s="40"/>
      <c r="H168" s="40"/>
      <c r="I168" s="40"/>
      <c r="J168" s="92"/>
      <c r="K168" s="45"/>
      <c r="L168" s="16"/>
      <c r="M168" s="16"/>
      <c r="N168" s="16"/>
      <c r="O168" s="16"/>
      <c r="P168" s="16"/>
      <c r="Q168" s="16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</sheetData>
  <sheetProtection/>
  <mergeCells count="17">
    <mergeCell ref="B86:I86"/>
    <mergeCell ref="A2:H2"/>
    <mergeCell ref="A3:H3"/>
    <mergeCell ref="A4:H4"/>
    <mergeCell ref="B6:I6"/>
    <mergeCell ref="B24:I24"/>
    <mergeCell ref="B38:I38"/>
    <mergeCell ref="B107:I107"/>
    <mergeCell ref="A128:H128"/>
    <mergeCell ref="A129:H129"/>
    <mergeCell ref="A130:H130"/>
    <mergeCell ref="B132:I132"/>
    <mergeCell ref="A62:H62"/>
    <mergeCell ref="A63:H63"/>
    <mergeCell ref="A64:H64"/>
    <mergeCell ref="A66:B66"/>
    <mergeCell ref="B67:I67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2" r:id="rId1"/>
  <rowBreaks count="2" manualBreakCount="2">
    <brk id="60" max="10" man="1"/>
    <brk id="126" max="8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0"/>
  <sheetViews>
    <sheetView view="pageBreakPreview" zoomScale="75" zoomScaleNormal="70" zoomScaleSheetLayoutView="75" zoomScalePageLayoutView="0" workbookViewId="0" topLeftCell="A105">
      <selection activeCell="B42" sqref="B42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2103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2134</v>
      </c>
      <c r="C7" s="14">
        <v>20160</v>
      </c>
      <c r="D7" s="22">
        <f aca="true" t="shared" si="0" ref="D7:D15">+C7</f>
        <v>20160</v>
      </c>
      <c r="E7" s="15" t="s">
        <v>155</v>
      </c>
      <c r="F7" s="68" t="s">
        <v>2069</v>
      </c>
      <c r="G7" s="68" t="str">
        <f aca="true" t="shared" si="1" ref="G7:G15">+F7</f>
        <v>ร้านศรีขุนหาญ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tr">
        <f>+B7</f>
        <v>อุปกรณ์กรีดยาง</v>
      </c>
      <c r="C8" s="14">
        <v>8960</v>
      </c>
      <c r="D8" s="22">
        <f t="shared" si="0"/>
        <v>8960</v>
      </c>
      <c r="E8" s="15" t="s">
        <v>155</v>
      </c>
      <c r="F8" s="68" t="str">
        <f>+F7</f>
        <v>ร้านศรีขุนหาญ</v>
      </c>
      <c r="G8" s="68" t="str">
        <f t="shared" si="1"/>
        <v>ร้านศรีขุนหาญ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tr">
        <f>+B8</f>
        <v>อุปกรณ์กรีดยาง</v>
      </c>
      <c r="C9" s="14">
        <v>6300</v>
      </c>
      <c r="D9" s="22">
        <f t="shared" si="0"/>
        <v>6300</v>
      </c>
      <c r="E9" s="15" t="s">
        <v>155</v>
      </c>
      <c r="F9" s="68" t="str">
        <f>+F8</f>
        <v>ร้านศรีขุนหาญ</v>
      </c>
      <c r="G9" s="68" t="str">
        <f t="shared" si="1"/>
        <v>ร้านศรีขุนหาญ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2700</v>
      </c>
      <c r="D10" s="22">
        <f t="shared" si="0"/>
        <v>2700</v>
      </c>
      <c r="E10" s="15" t="s">
        <v>155</v>
      </c>
      <c r="F10" s="68" t="s">
        <v>2079</v>
      </c>
      <c r="G10" s="68" t="str">
        <f t="shared" si="1"/>
        <v>ร้านนานาเกษตรภัณฑ์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tr">
        <f>+B9</f>
        <v>อุปกรณ์กรีดยาง</v>
      </c>
      <c r="C11" s="14">
        <v>945</v>
      </c>
      <c r="D11" s="22">
        <f t="shared" si="0"/>
        <v>945</v>
      </c>
      <c r="E11" s="15" t="s">
        <v>155</v>
      </c>
      <c r="F11" s="68" t="s">
        <v>2138</v>
      </c>
      <c r="G11" s="68" t="str">
        <f t="shared" si="1"/>
        <v>บ.สยามแมคโคร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>
      <c r="A12" s="15"/>
      <c r="B12" s="13" t="s">
        <v>2104</v>
      </c>
      <c r="C12" s="14">
        <v>2600</v>
      </c>
      <c r="D12" s="22">
        <f t="shared" si="0"/>
        <v>2600</v>
      </c>
      <c r="E12" s="15" t="s">
        <v>155</v>
      </c>
      <c r="F12" s="68" t="str">
        <f>+F10</f>
        <v>ร้านนานาเกษตรภัณฑ์</v>
      </c>
      <c r="G12" s="68" t="str">
        <f t="shared" si="1"/>
        <v>ร้านนานาเกษตรภัณฑ์</v>
      </c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>
      <c r="A13" s="15"/>
      <c r="B13" s="13" t="s">
        <v>29</v>
      </c>
      <c r="C13" s="14">
        <v>2557</v>
      </c>
      <c r="D13" s="22">
        <f t="shared" si="0"/>
        <v>2557</v>
      </c>
      <c r="E13" s="15" t="s">
        <v>155</v>
      </c>
      <c r="F13" s="68" t="s">
        <v>2139</v>
      </c>
      <c r="G13" s="68" t="str">
        <f t="shared" si="1"/>
        <v>ร้านเอส.บุ๊ค เว็นเตอร์</v>
      </c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>
      <c r="A14" s="15"/>
      <c r="B14" s="13" t="s">
        <v>2104</v>
      </c>
      <c r="C14" s="14">
        <v>2700</v>
      </c>
      <c r="D14" s="22">
        <f t="shared" si="0"/>
        <v>2700</v>
      </c>
      <c r="E14" s="15" t="s">
        <v>155</v>
      </c>
      <c r="F14" s="68" t="str">
        <f>+F12</f>
        <v>ร้านนานาเกษตรภัณฑ์</v>
      </c>
      <c r="G14" s="68" t="str">
        <f t="shared" si="1"/>
        <v>ร้านนานาเกษตรภัณฑ์</v>
      </c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>
      <c r="A15" s="15"/>
      <c r="B15" s="13" t="s">
        <v>2140</v>
      </c>
      <c r="C15" s="88">
        <v>840</v>
      </c>
      <c r="D15" s="22">
        <f t="shared" si="0"/>
        <v>840</v>
      </c>
      <c r="E15" s="89" t="s">
        <v>155</v>
      </c>
      <c r="F15" s="68" t="s">
        <v>2141</v>
      </c>
      <c r="G15" s="68" t="str">
        <f t="shared" si="1"/>
        <v>แมนนาฬิกา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19.5" customHeight="1" hidden="1">
      <c r="A16" s="15"/>
      <c r="B16" s="13"/>
      <c r="C16" s="162"/>
      <c r="D16" s="22"/>
      <c r="E16" s="89"/>
      <c r="F16" s="68"/>
      <c r="G16" s="68"/>
      <c r="H16" s="15"/>
      <c r="I16" s="90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9.5" customHeight="1" hidden="1">
      <c r="A17" s="15"/>
      <c r="B17" s="13"/>
      <c r="C17" s="162"/>
      <c r="D17" s="22"/>
      <c r="E17" s="89"/>
      <c r="F17" s="68"/>
      <c r="G17" s="68"/>
      <c r="H17" s="15"/>
      <c r="I17" s="90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9.5" customHeight="1" hidden="1">
      <c r="A18" s="15"/>
      <c r="B18" s="13"/>
      <c r="C18" s="162"/>
      <c r="D18" s="22"/>
      <c r="E18" s="89"/>
      <c r="F18" s="68"/>
      <c r="G18" s="68"/>
      <c r="H18" s="15"/>
      <c r="I18" s="90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9.5" customHeight="1" hidden="1">
      <c r="A19" s="15"/>
      <c r="B19" s="13"/>
      <c r="C19" s="162"/>
      <c r="D19" s="22"/>
      <c r="E19" s="89"/>
      <c r="F19" s="68"/>
      <c r="G19" s="68"/>
      <c r="H19" s="15"/>
      <c r="I19" s="90"/>
      <c r="J19" s="92"/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9.5" customHeight="1" hidden="1">
      <c r="A20" s="15"/>
      <c r="B20" s="13"/>
      <c r="C20" s="162"/>
      <c r="D20" s="22"/>
      <c r="E20" s="89"/>
      <c r="F20" s="68"/>
      <c r="G20" s="68"/>
      <c r="H20" s="15"/>
      <c r="I20" s="90"/>
      <c r="J20" s="92"/>
      <c r="K20" s="4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9.5" customHeight="1" hidden="1">
      <c r="A21" s="15"/>
      <c r="B21" s="13"/>
      <c r="C21" s="162"/>
      <c r="D21" s="22"/>
      <c r="E21" s="89"/>
      <c r="F21" s="68"/>
      <c r="G21" s="68"/>
      <c r="H21" s="15"/>
      <c r="I21" s="90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20.25" customHeight="1" thickBot="1">
      <c r="A22" s="15"/>
      <c r="B22" s="17"/>
      <c r="C22" s="62">
        <f>SUM(C7:C15)</f>
        <v>47762</v>
      </c>
      <c r="D22" s="22"/>
      <c r="E22" s="13"/>
      <c r="F22" s="15"/>
      <c r="G22" s="13"/>
      <c r="H22" s="15"/>
      <c r="I22" s="13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20.25" customHeight="1" thickTop="1">
      <c r="A23" s="15"/>
      <c r="B23" s="17"/>
      <c r="C23" s="63"/>
      <c r="D23" s="22"/>
      <c r="E23" s="13"/>
      <c r="F23" s="15"/>
      <c r="G23" s="13"/>
      <c r="H23" s="15"/>
      <c r="I23" s="13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8.75" customHeight="1">
      <c r="A24" s="76">
        <v>2</v>
      </c>
      <c r="B24" s="169" t="s">
        <v>18</v>
      </c>
      <c r="C24" s="170"/>
      <c r="D24" s="170"/>
      <c r="E24" s="170"/>
      <c r="F24" s="170"/>
      <c r="G24" s="170"/>
      <c r="H24" s="170"/>
      <c r="I24" s="171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8.75" customHeight="1">
      <c r="A25" s="15"/>
      <c r="B25" s="13" t="s">
        <v>2015</v>
      </c>
      <c r="C25" s="14">
        <v>950</v>
      </c>
      <c r="D25" s="14">
        <f aca="true" t="shared" si="2" ref="D25:D32">+C25</f>
        <v>950</v>
      </c>
      <c r="E25" s="15" t="s">
        <v>155</v>
      </c>
      <c r="F25" s="68" t="s">
        <v>2120</v>
      </c>
      <c r="G25" s="68" t="str">
        <f aca="true" t="shared" si="3" ref="G25:G31">+F25</f>
        <v>บีคอมพิวเตอร์</v>
      </c>
      <c r="H25" s="15" t="s">
        <v>161</v>
      </c>
      <c r="I25" s="67"/>
      <c r="J25" s="92">
        <v>21714.45</v>
      </c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>
      <c r="A26" s="15"/>
      <c r="B26" s="13" t="s">
        <v>29</v>
      </c>
      <c r="C26" s="14">
        <v>1005</v>
      </c>
      <c r="D26" s="14">
        <f t="shared" si="2"/>
        <v>1005</v>
      </c>
      <c r="E26" s="15" t="s">
        <v>155</v>
      </c>
      <c r="F26" s="68" t="s">
        <v>1932</v>
      </c>
      <c r="G26" s="68" t="str">
        <f t="shared" si="3"/>
        <v>ร้านเสรีวิทยาภัณฑ์</v>
      </c>
      <c r="H26" s="15" t="s">
        <v>161</v>
      </c>
      <c r="I26" s="67"/>
      <c r="J26" s="92"/>
      <c r="K26" s="51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>
      <c r="A27" s="15"/>
      <c r="B27" s="13" t="s">
        <v>650</v>
      </c>
      <c r="C27" s="14">
        <v>2400</v>
      </c>
      <c r="D27" s="14">
        <f t="shared" si="2"/>
        <v>2400</v>
      </c>
      <c r="E27" s="15" t="s">
        <v>155</v>
      </c>
      <c r="F27" s="68" t="s">
        <v>1983</v>
      </c>
      <c r="G27" s="68" t="str">
        <f t="shared" si="3"/>
        <v>ร้านไวนิลอินเทอร์ไพรส์</v>
      </c>
      <c r="H27" s="15" t="s">
        <v>161</v>
      </c>
      <c r="I27" s="67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>
      <c r="A28" s="15"/>
      <c r="B28" s="13" t="s">
        <v>2121</v>
      </c>
      <c r="C28" s="14">
        <v>6980</v>
      </c>
      <c r="D28" s="14">
        <f t="shared" si="2"/>
        <v>6980</v>
      </c>
      <c r="E28" s="15" t="s">
        <v>155</v>
      </c>
      <c r="F28" s="68" t="s">
        <v>2122</v>
      </c>
      <c r="G28" s="68" t="str">
        <f t="shared" si="3"/>
        <v>ร้าน ที.เอสมอเตอร์</v>
      </c>
      <c r="H28" s="15" t="s">
        <v>161</v>
      </c>
      <c r="I28" s="67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>
      <c r="A29" s="15"/>
      <c r="B29" s="13" t="str">
        <f>+B28</f>
        <v>ค่าซ่อมแซม(พาหนะ)</v>
      </c>
      <c r="C29" s="14">
        <v>2100</v>
      </c>
      <c r="D29" s="14">
        <f t="shared" si="2"/>
        <v>2100</v>
      </c>
      <c r="E29" s="15" t="s">
        <v>155</v>
      </c>
      <c r="F29" s="68" t="s">
        <v>2123</v>
      </c>
      <c r="G29" s="68" t="str">
        <f t="shared" si="3"/>
        <v>ก.อะไหล่ยนต์</v>
      </c>
      <c r="H29" s="15" t="s">
        <v>161</v>
      </c>
      <c r="I29" s="67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8.75" customHeight="1">
      <c r="A30" s="15"/>
      <c r="B30" s="13" t="s">
        <v>42</v>
      </c>
      <c r="C30" s="20">
        <v>360</v>
      </c>
      <c r="D30" s="14">
        <f t="shared" si="2"/>
        <v>360</v>
      </c>
      <c r="E30" s="15" t="str">
        <f>+E29</f>
        <v>วิธีเฉพาะเจาะจง</v>
      </c>
      <c r="F30" s="68" t="s">
        <v>2124</v>
      </c>
      <c r="G30" s="68" t="str">
        <f t="shared" si="3"/>
        <v>ศรีมงคลค้าไม้</v>
      </c>
      <c r="H30" s="15" t="str">
        <f>+H29</f>
        <v>ราคาและคุณภาพสินค้า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8.75" customHeight="1">
      <c r="A31" s="15"/>
      <c r="B31" s="13" t="s">
        <v>29</v>
      </c>
      <c r="C31" s="20">
        <v>790</v>
      </c>
      <c r="D31" s="14">
        <f t="shared" si="2"/>
        <v>790</v>
      </c>
      <c r="E31" s="15" t="str">
        <f>+E30</f>
        <v>วิธีเฉพาะเจาะจง</v>
      </c>
      <c r="F31" s="68" t="s">
        <v>2183</v>
      </c>
      <c r="G31" s="68" t="str">
        <f t="shared" si="3"/>
        <v>วอร์มอีซี่คอม</v>
      </c>
      <c r="H31" s="15" t="str">
        <f>+H30</f>
        <v>ราคาและคุณภาพสินค้า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8.75" customHeight="1">
      <c r="A32" s="15"/>
      <c r="B32" s="13" t="s">
        <v>2121</v>
      </c>
      <c r="C32" s="20">
        <v>5850</v>
      </c>
      <c r="D32" s="14">
        <f t="shared" si="2"/>
        <v>5850</v>
      </c>
      <c r="E32" s="15" t="str">
        <f>+E31</f>
        <v>วิธีเฉพาะเจาะจง</v>
      </c>
      <c r="F32" s="68"/>
      <c r="G32" s="68"/>
      <c r="H32" s="15"/>
      <c r="I32" s="67"/>
      <c r="J32" s="92"/>
      <c r="K32" s="4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8.75" customHeight="1">
      <c r="A33" s="15"/>
      <c r="B33" s="13"/>
      <c r="C33" s="20"/>
      <c r="D33" s="14"/>
      <c r="E33" s="15"/>
      <c r="F33" s="68"/>
      <c r="G33" s="68"/>
      <c r="H33" s="15"/>
      <c r="I33" s="67"/>
      <c r="J33" s="92"/>
      <c r="K33" s="4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8.75" customHeight="1">
      <c r="A34" s="15"/>
      <c r="B34" s="13"/>
      <c r="C34" s="20"/>
      <c r="D34" s="14"/>
      <c r="E34" s="15"/>
      <c r="F34" s="68"/>
      <c r="G34" s="68"/>
      <c r="H34" s="15"/>
      <c r="I34" s="67"/>
      <c r="J34" s="92"/>
      <c r="K34" s="4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8.75" customHeight="1">
      <c r="A35" s="15"/>
      <c r="B35" s="13"/>
      <c r="C35" s="20"/>
      <c r="D35" s="14"/>
      <c r="E35" s="15"/>
      <c r="F35" s="68"/>
      <c r="G35" s="68"/>
      <c r="H35" s="15"/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9.5" customHeight="1" thickBot="1">
      <c r="A36" s="15"/>
      <c r="B36" s="17"/>
      <c r="C36" s="62">
        <f>SUM(C25:C32)</f>
        <v>20435</v>
      </c>
      <c r="D36" s="14"/>
      <c r="E36" s="13"/>
      <c r="F36" s="15"/>
      <c r="G36" s="13"/>
      <c r="H36" s="15"/>
      <c r="I36" s="13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23" customFormat="1" ht="19.5" customHeight="1" thickTop="1">
      <c r="A37" s="15"/>
      <c r="B37" s="17"/>
      <c r="C37" s="58"/>
      <c r="D37" s="14"/>
      <c r="E37" s="13"/>
      <c r="F37" s="15"/>
      <c r="G37" s="13"/>
      <c r="H37" s="15"/>
      <c r="I37" s="13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18" customFormat="1" ht="19.5" customHeight="1">
      <c r="A38" s="76">
        <v>3</v>
      </c>
      <c r="B38" s="169" t="s">
        <v>19</v>
      </c>
      <c r="C38" s="170"/>
      <c r="D38" s="170"/>
      <c r="E38" s="170"/>
      <c r="F38" s="170"/>
      <c r="G38" s="170"/>
      <c r="H38" s="170"/>
      <c r="I38" s="171"/>
      <c r="J38" s="92"/>
      <c r="K38" s="51"/>
      <c r="L38" s="16"/>
      <c r="M38" s="16"/>
      <c r="N38" s="16"/>
      <c r="O38" s="16"/>
      <c r="P38" s="16"/>
      <c r="Q38" s="1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ht="19.5" customHeight="1">
      <c r="A39" s="15"/>
      <c r="B39" s="13" t="s">
        <v>2104</v>
      </c>
      <c r="C39" s="14">
        <f>810+810</f>
        <v>1620</v>
      </c>
      <c r="D39" s="14">
        <f>+C39</f>
        <v>1620</v>
      </c>
      <c r="E39" s="15" t="s">
        <v>155</v>
      </c>
      <c r="F39" s="68" t="str">
        <f>+F69</f>
        <v>เตชะช่องเม็กยางยนต์</v>
      </c>
      <c r="G39" s="68" t="str">
        <f>+F39</f>
        <v>เตชะช่องเม็กยางยนต์</v>
      </c>
      <c r="H39" s="15" t="s">
        <v>161</v>
      </c>
      <c r="I39" s="67"/>
      <c r="J39" s="92">
        <v>15450.13</v>
      </c>
      <c r="K39" s="45">
        <v>5950</v>
      </c>
      <c r="L39" s="16"/>
      <c r="M39" s="16"/>
      <c r="N39" s="16"/>
      <c r="O39" s="16"/>
      <c r="P39" s="16"/>
      <c r="Q39" s="1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9.5" customHeight="1">
      <c r="A40" s="15"/>
      <c r="B40" s="13" t="s">
        <v>2105</v>
      </c>
      <c r="C40" s="14">
        <f>2820+510</f>
        <v>3330</v>
      </c>
      <c r="D40" s="14">
        <f>+C40</f>
        <v>3330</v>
      </c>
      <c r="E40" s="15" t="s">
        <v>155</v>
      </c>
      <c r="F40" s="68" t="s">
        <v>2106</v>
      </c>
      <c r="G40" s="68" t="str">
        <f aca="true" t="shared" si="4" ref="G40:G49">+F40</f>
        <v>คมเจริญยนต์</v>
      </c>
      <c r="H40" s="15" t="s">
        <v>161</v>
      </c>
      <c r="I40" s="67"/>
      <c r="J40" s="92">
        <v>4500</v>
      </c>
      <c r="K40" s="45">
        <v>9376</v>
      </c>
      <c r="L40" s="16"/>
      <c r="M40" s="16"/>
      <c r="N40" s="16"/>
      <c r="O40" s="16"/>
      <c r="P40" s="16"/>
      <c r="Q40" s="1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19.5" customHeight="1">
      <c r="A41" s="15"/>
      <c r="B41" s="13" t="s">
        <v>2108</v>
      </c>
      <c r="C41" s="14">
        <v>1000</v>
      </c>
      <c r="D41" s="14">
        <f aca="true" t="shared" si="5" ref="D41:D53">+C41</f>
        <v>1000</v>
      </c>
      <c r="E41" s="15" t="s">
        <v>155</v>
      </c>
      <c r="F41" s="68" t="s">
        <v>2107</v>
      </c>
      <c r="G41" s="68" t="str">
        <f t="shared" si="4"/>
        <v>จินไชน์ ไมโคร คอมพิวเตอร์</v>
      </c>
      <c r="H41" s="15" t="s">
        <v>161</v>
      </c>
      <c r="I41" s="67"/>
      <c r="J41" s="92"/>
      <c r="K41" s="45"/>
      <c r="L41" s="16"/>
      <c r="M41" s="16"/>
      <c r="N41" s="16"/>
      <c r="O41" s="16"/>
      <c r="P41" s="16"/>
      <c r="Q41" s="1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9.5" customHeight="1">
      <c r="A42" s="15"/>
      <c r="B42" s="13" t="s">
        <v>581</v>
      </c>
      <c r="C42" s="14">
        <v>345.79</v>
      </c>
      <c r="D42" s="14">
        <f t="shared" si="5"/>
        <v>345.79</v>
      </c>
      <c r="E42" s="15" t="s">
        <v>155</v>
      </c>
      <c r="F42" s="71" t="s">
        <v>2109</v>
      </c>
      <c r="G42" s="68" t="str">
        <f t="shared" si="4"/>
        <v>ซันไชน์  คอมพิวเตอร์เซ็นเตอร์</v>
      </c>
      <c r="H42" s="15" t="s">
        <v>161</v>
      </c>
      <c r="I42" s="67"/>
      <c r="J42" s="92"/>
      <c r="K42" s="45"/>
      <c r="L42" s="16"/>
      <c r="M42" s="16"/>
      <c r="N42" s="16"/>
      <c r="O42" s="16"/>
      <c r="P42" s="16"/>
      <c r="Q42" s="1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9.5" customHeight="1">
      <c r="A43" s="15"/>
      <c r="B43" s="13" t="s">
        <v>581</v>
      </c>
      <c r="C43" s="14">
        <v>650</v>
      </c>
      <c r="D43" s="14">
        <f t="shared" si="5"/>
        <v>650</v>
      </c>
      <c r="E43" s="15" t="s">
        <v>155</v>
      </c>
      <c r="F43" s="68" t="s">
        <v>1968</v>
      </c>
      <c r="G43" s="68" t="str">
        <f t="shared" si="4"/>
        <v>ร้านภารดี</v>
      </c>
      <c r="H43" s="15" t="s">
        <v>161</v>
      </c>
      <c r="I43" s="67"/>
      <c r="J43" s="92"/>
      <c r="K43" s="45"/>
      <c r="L43" s="16"/>
      <c r="M43" s="16"/>
      <c r="N43" s="16"/>
      <c r="O43" s="16"/>
      <c r="P43" s="16"/>
      <c r="Q43" s="1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17" s="19" customFormat="1" ht="18.75" customHeight="1">
      <c r="A44" s="15"/>
      <c r="B44" s="13" t="s">
        <v>42</v>
      </c>
      <c r="C44" s="14">
        <v>691.59</v>
      </c>
      <c r="D44" s="14">
        <f t="shared" si="5"/>
        <v>691.59</v>
      </c>
      <c r="E44" s="15" t="s">
        <v>155</v>
      </c>
      <c r="F44" s="68" t="str">
        <f>+F42</f>
        <v>ซันไชน์  คอมพิวเตอร์เซ็นเตอร์</v>
      </c>
      <c r="G44" s="68" t="str">
        <f t="shared" si="4"/>
        <v>ซันไชน์  คอมพิวเตอร์เซ็นเตอร์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</row>
    <row r="45" spans="1:17" s="19" customFormat="1" ht="19.5" customHeight="1">
      <c r="A45" s="15"/>
      <c r="B45" s="13" t="str">
        <f>+B44</f>
        <v>ค่าใช้จ่ายเบ็ดเตล็ด</v>
      </c>
      <c r="C45" s="14">
        <v>800</v>
      </c>
      <c r="D45" s="14">
        <f t="shared" si="5"/>
        <v>800</v>
      </c>
      <c r="E45" s="15" t="s">
        <v>155</v>
      </c>
      <c r="F45" s="71" t="s">
        <v>2064</v>
      </c>
      <c r="G45" s="68" t="str">
        <f t="shared" si="4"/>
        <v>หจก.โชคอารีย์สเตชันเนอรี่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</row>
    <row r="46" spans="1:17" s="19" customFormat="1" ht="19.5" customHeight="1">
      <c r="A46" s="15"/>
      <c r="B46" s="13" t="str">
        <f>+B39</f>
        <v>น้ำกรด</v>
      </c>
      <c r="C46" s="14">
        <v>810</v>
      </c>
      <c r="D46" s="14">
        <f t="shared" si="5"/>
        <v>810</v>
      </c>
      <c r="E46" s="15" t="s">
        <v>155</v>
      </c>
      <c r="F46" s="71" t="str">
        <f>+F39</f>
        <v>เตชะช่องเม็กยางยนต์</v>
      </c>
      <c r="G46" s="68" t="str">
        <f t="shared" si="4"/>
        <v>เตชะช่องเม็กยางยนต์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</row>
    <row r="47" spans="1:17" s="19" customFormat="1" ht="19.5" customHeight="1">
      <c r="A47" s="15"/>
      <c r="B47" s="13" t="str">
        <f>+B43</f>
        <v>ค่าเครื่องเขียนแบบพิมพ์</v>
      </c>
      <c r="C47" s="14">
        <v>370</v>
      </c>
      <c r="D47" s="14">
        <f t="shared" si="5"/>
        <v>370</v>
      </c>
      <c r="E47" s="15" t="s">
        <v>155</v>
      </c>
      <c r="F47" s="68" t="str">
        <f>+F42</f>
        <v>ซันไชน์  คอมพิวเตอร์เซ็นเตอร์</v>
      </c>
      <c r="G47" s="68" t="str">
        <f t="shared" si="4"/>
        <v>ซันไชน์  คอมพิวเตอร์เซ็นเตอร์</v>
      </c>
      <c r="H47" s="15" t="s">
        <v>161</v>
      </c>
      <c r="I47" s="67"/>
      <c r="J47" s="92">
        <v>12485.98</v>
      </c>
      <c r="K47" s="45"/>
      <c r="L47" s="16"/>
      <c r="M47" s="16"/>
      <c r="N47" s="16"/>
      <c r="O47" s="16"/>
      <c r="P47" s="16"/>
      <c r="Q47" s="16"/>
    </row>
    <row r="48" spans="1:17" s="19" customFormat="1" ht="19.5" customHeight="1" hidden="1">
      <c r="A48" s="15"/>
      <c r="B48" s="13"/>
      <c r="C48" s="14"/>
      <c r="D48" s="14">
        <f t="shared" si="5"/>
        <v>0</v>
      </c>
      <c r="E48" s="15" t="s">
        <v>155</v>
      </c>
      <c r="F48" s="68" t="str">
        <f>+F46</f>
        <v>เตชะช่องเม็กยางยนต์</v>
      </c>
      <c r="G48" s="68" t="str">
        <f t="shared" si="4"/>
        <v>เตชะช่องเม็กยางยนต์</v>
      </c>
      <c r="H48" s="15" t="s">
        <v>161</v>
      </c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 hidden="1">
      <c r="A49" s="15"/>
      <c r="B49" s="13"/>
      <c r="C49" s="14"/>
      <c r="D49" s="14">
        <f t="shared" si="5"/>
        <v>0</v>
      </c>
      <c r="E49" s="15" t="s">
        <v>155</v>
      </c>
      <c r="F49" s="68" t="str">
        <f>+F47</f>
        <v>ซันไชน์  คอมพิวเตอร์เซ็นเตอร์</v>
      </c>
      <c r="G49" s="68" t="str">
        <f t="shared" si="4"/>
        <v>ซันไชน์  คอมพิวเตอร์เซ็นเตอร์</v>
      </c>
      <c r="H49" s="15" t="s">
        <v>161</v>
      </c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 hidden="1">
      <c r="A50" s="15"/>
      <c r="B50" s="13"/>
      <c r="C50" s="20"/>
      <c r="D50" s="14">
        <f t="shared" si="5"/>
        <v>0</v>
      </c>
      <c r="E50" s="15" t="str">
        <f>+E49</f>
        <v>วิธีเฉพาะเจาะจง</v>
      </c>
      <c r="F50" s="68" t="str">
        <f>+F44</f>
        <v>ซันไชน์  คอมพิวเตอร์เซ็นเตอร์</v>
      </c>
      <c r="G50" s="68" t="str">
        <f>+F50</f>
        <v>ซันไชน์  คอมพิวเตอร์เซ็นเตอร์</v>
      </c>
      <c r="H50" s="15" t="s">
        <v>161</v>
      </c>
      <c r="I50" s="67"/>
      <c r="J50" s="92"/>
      <c r="K50" s="45"/>
      <c r="L50" s="16"/>
      <c r="M50" s="16"/>
      <c r="N50" s="16"/>
      <c r="O50" s="16"/>
      <c r="P50" s="16"/>
      <c r="Q50" s="16"/>
    </row>
    <row r="51" spans="1:17" s="19" customFormat="1" ht="19.5" customHeight="1" hidden="1">
      <c r="A51" s="15"/>
      <c r="B51" s="13"/>
      <c r="C51" s="20"/>
      <c r="D51" s="14">
        <f t="shared" si="5"/>
        <v>0</v>
      </c>
      <c r="E51" s="15" t="str">
        <f>+E50</f>
        <v>วิธีเฉพาะเจาะจง</v>
      </c>
      <c r="F51" s="68" t="str">
        <f>+F47</f>
        <v>ซันไชน์  คอมพิวเตอร์เซ็นเตอร์</v>
      </c>
      <c r="G51" s="68" t="str">
        <f>+F51</f>
        <v>ซันไชน์  คอมพิวเตอร์เซ็นเตอร์</v>
      </c>
      <c r="H51" s="15" t="s">
        <v>161</v>
      </c>
      <c r="I51" s="67"/>
      <c r="J51" s="92"/>
      <c r="K51" s="45"/>
      <c r="L51" s="16"/>
      <c r="M51" s="16"/>
      <c r="N51" s="16"/>
      <c r="O51" s="16"/>
      <c r="P51" s="16"/>
      <c r="Q51" s="16"/>
    </row>
    <row r="52" spans="1:17" s="19" customFormat="1" ht="19.5" customHeight="1" hidden="1">
      <c r="A52" s="15"/>
      <c r="B52" s="13"/>
      <c r="C52" s="20"/>
      <c r="D52" s="14">
        <f t="shared" si="5"/>
        <v>0</v>
      </c>
      <c r="E52" s="15" t="str">
        <f>+E51</f>
        <v>วิธีเฉพาะเจาะจง</v>
      </c>
      <c r="F52" s="68">
        <v>0</v>
      </c>
      <c r="G52" s="68" t="str">
        <f>+G47</f>
        <v>ซันไชน์  คอมพิวเตอร์เซ็นเตอร์</v>
      </c>
      <c r="H52" s="15" t="s">
        <v>161</v>
      </c>
      <c r="I52" s="67"/>
      <c r="J52" s="92"/>
      <c r="K52" s="45"/>
      <c r="L52" s="16"/>
      <c r="M52" s="16"/>
      <c r="N52" s="16"/>
      <c r="O52" s="16"/>
      <c r="P52" s="16"/>
      <c r="Q52" s="16"/>
    </row>
    <row r="53" spans="1:17" s="19" customFormat="1" ht="19.5" customHeight="1" hidden="1">
      <c r="A53" s="15"/>
      <c r="B53" s="13"/>
      <c r="C53" s="20"/>
      <c r="D53" s="14">
        <f t="shared" si="5"/>
        <v>0</v>
      </c>
      <c r="E53" s="15" t="str">
        <f>+E52</f>
        <v>วิธีเฉพาะเจาะจง</v>
      </c>
      <c r="F53" s="68">
        <v>0</v>
      </c>
      <c r="G53" s="68">
        <f>+F53</f>
        <v>0</v>
      </c>
      <c r="H53" s="15" t="str">
        <f>+H52</f>
        <v>ราคาและคุณภาพสินค้า</v>
      </c>
      <c r="I53" s="67"/>
      <c r="J53" s="92"/>
      <c r="K53" s="45"/>
      <c r="L53" s="16"/>
      <c r="M53" s="16"/>
      <c r="N53" s="16"/>
      <c r="O53" s="16"/>
      <c r="P53" s="16"/>
      <c r="Q53" s="16"/>
    </row>
    <row r="54" spans="1:17" s="19" customFormat="1" ht="19.5" customHeight="1" hidden="1">
      <c r="A54" s="15"/>
      <c r="B54" s="13"/>
      <c r="C54" s="20"/>
      <c r="D54" s="14"/>
      <c r="E54" s="15"/>
      <c r="F54" s="68"/>
      <c r="G54" s="68"/>
      <c r="H54" s="15"/>
      <c r="I54" s="67"/>
      <c r="J54" s="92"/>
      <c r="K54" s="45"/>
      <c r="L54" s="16"/>
      <c r="M54" s="16"/>
      <c r="N54" s="16"/>
      <c r="O54" s="16"/>
      <c r="P54" s="16"/>
      <c r="Q54" s="16"/>
    </row>
    <row r="55" spans="1:17" s="19" customFormat="1" ht="19.5" customHeight="1">
      <c r="A55" s="15"/>
      <c r="B55" s="13"/>
      <c r="C55" s="20"/>
      <c r="D55" s="14"/>
      <c r="E55" s="15"/>
      <c r="F55" s="68"/>
      <c r="G55" s="68"/>
      <c r="H55" s="15"/>
      <c r="I55" s="67"/>
      <c r="J55" s="92"/>
      <c r="K55" s="45"/>
      <c r="L55" s="16"/>
      <c r="M55" s="16"/>
      <c r="N55" s="16"/>
      <c r="O55" s="16"/>
      <c r="P55" s="16"/>
      <c r="Q55" s="16"/>
    </row>
    <row r="56" spans="1:17" s="19" customFormat="1" ht="19.5" customHeight="1" thickBot="1">
      <c r="A56" s="15"/>
      <c r="B56" s="17"/>
      <c r="C56" s="62">
        <f>SUM(C39:C53)</f>
        <v>9617.380000000001</v>
      </c>
      <c r="D56" s="14"/>
      <c r="E56" s="13"/>
      <c r="F56" s="15"/>
      <c r="G56" s="13"/>
      <c r="H56" s="15"/>
      <c r="I56" s="13"/>
      <c r="J56" s="92"/>
      <c r="K56" s="45"/>
      <c r="L56" s="16"/>
      <c r="M56" s="16"/>
      <c r="N56" s="16"/>
      <c r="O56" s="16"/>
      <c r="P56" s="16"/>
      <c r="Q56" s="16"/>
    </row>
    <row r="57" spans="1:17" s="19" customFormat="1" ht="19.5" customHeight="1" hidden="1" thickTop="1">
      <c r="A57" s="15"/>
      <c r="B57" s="17"/>
      <c r="C57" s="58"/>
      <c r="D57" s="14"/>
      <c r="E57" s="13"/>
      <c r="F57" s="15"/>
      <c r="G57" s="13"/>
      <c r="H57" s="15"/>
      <c r="I57" s="13"/>
      <c r="J57" s="92"/>
      <c r="L57" s="16"/>
      <c r="M57" s="16"/>
      <c r="N57" s="16"/>
      <c r="O57" s="16"/>
      <c r="P57" s="16"/>
      <c r="Q57" s="16"/>
    </row>
    <row r="58" spans="1:29" s="18" customFormat="1" ht="19.5" customHeight="1" hidden="1">
      <c r="A58" s="28"/>
      <c r="B58" s="29"/>
      <c r="C58" s="10"/>
      <c r="D58" s="60"/>
      <c r="E58" s="30"/>
      <c r="F58" s="28"/>
      <c r="G58" s="30"/>
      <c r="H58" s="28"/>
      <c r="I58" s="30"/>
      <c r="J58" s="92"/>
      <c r="K58" s="45"/>
      <c r="L58" s="16"/>
      <c r="M58" s="16"/>
      <c r="N58" s="16"/>
      <c r="O58" s="16"/>
      <c r="P58" s="16"/>
      <c r="Q58" s="1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9.5" customHeight="1" thickTop="1">
      <c r="A59" s="28"/>
      <c r="B59" s="29"/>
      <c r="C59" s="60">
        <f>+C22+C36+C56</f>
        <v>77814.38</v>
      </c>
      <c r="D59" s="60"/>
      <c r="E59" s="30"/>
      <c r="F59" s="28"/>
      <c r="G59" s="30"/>
      <c r="H59" s="30"/>
      <c r="I59" s="30"/>
      <c r="J59" s="92"/>
      <c r="K59" s="45"/>
      <c r="L59" s="16"/>
      <c r="M59" s="16"/>
      <c r="N59" s="16"/>
      <c r="O59" s="16"/>
      <c r="P59" s="16"/>
      <c r="Q59" s="1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9.5" customHeight="1">
      <c r="A60" s="38"/>
      <c r="B60" s="39"/>
      <c r="C60" s="65"/>
      <c r="D60" s="41"/>
      <c r="E60" s="40"/>
      <c r="F60" s="38"/>
      <c r="G60" s="40"/>
      <c r="H60" s="40"/>
      <c r="I60" s="40"/>
      <c r="J60" s="92"/>
      <c r="K60" s="45"/>
      <c r="L60" s="16"/>
      <c r="M60" s="16"/>
      <c r="N60" s="16"/>
      <c r="O60" s="16"/>
      <c r="P60" s="16"/>
      <c r="Q60" s="1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ht="21.75" customHeight="1"/>
    <row r="62" spans="1:9" ht="24">
      <c r="A62" s="172" t="str">
        <f>+A2</f>
        <v>สรุปผลการดำเนินการจัดซื้อจัดจ้างในรอบเดือน</v>
      </c>
      <c r="B62" s="172"/>
      <c r="C62" s="172"/>
      <c r="D62" s="172"/>
      <c r="E62" s="172"/>
      <c r="F62" s="172"/>
      <c r="G62" s="172"/>
      <c r="H62" s="172"/>
      <c r="I62" s="72"/>
    </row>
    <row r="63" spans="1:9" ht="24">
      <c r="A63" s="172" t="s">
        <v>1</v>
      </c>
      <c r="B63" s="172"/>
      <c r="C63" s="172"/>
      <c r="D63" s="172"/>
      <c r="E63" s="172"/>
      <c r="F63" s="172"/>
      <c r="G63" s="172"/>
      <c r="H63" s="172"/>
      <c r="I63" s="72"/>
    </row>
    <row r="64" spans="1:9" ht="24">
      <c r="A64" s="173" t="str">
        <f>+A4</f>
        <v>วันที่ 30  มิถุนายน 2562</v>
      </c>
      <c r="B64" s="173"/>
      <c r="C64" s="173"/>
      <c r="D64" s="173"/>
      <c r="E64" s="173"/>
      <c r="F64" s="173"/>
      <c r="G64" s="173"/>
      <c r="H64" s="173"/>
      <c r="I64" s="55" t="str">
        <f>+I4</f>
        <v>แบบ สขร.1</v>
      </c>
    </row>
    <row r="65" spans="1:9" ht="71.25" customHeight="1">
      <c r="A65" s="3" t="s">
        <v>149</v>
      </c>
      <c r="B65" s="3" t="s">
        <v>146</v>
      </c>
      <c r="C65" s="3" t="s">
        <v>147</v>
      </c>
      <c r="D65" s="3" t="s">
        <v>148</v>
      </c>
      <c r="E65" s="3" t="s">
        <v>150</v>
      </c>
      <c r="F65" s="3" t="s">
        <v>152</v>
      </c>
      <c r="G65" s="3" t="s">
        <v>153</v>
      </c>
      <c r="H65" s="3" t="s">
        <v>154</v>
      </c>
      <c r="I65" s="3" t="s">
        <v>156</v>
      </c>
    </row>
    <row r="66" spans="1:29" s="18" customFormat="1" ht="19.5" customHeight="1">
      <c r="A66" s="177" t="s">
        <v>22</v>
      </c>
      <c r="B66" s="178"/>
      <c r="C66" s="66">
        <f>+C59</f>
        <v>77814.38</v>
      </c>
      <c r="D66" s="54"/>
      <c r="E66" s="53"/>
      <c r="F66" s="52"/>
      <c r="G66" s="53"/>
      <c r="H66" s="52"/>
      <c r="I66" s="53"/>
      <c r="J66" s="92"/>
      <c r="K66" s="45"/>
      <c r="L66" s="16"/>
      <c r="M66" s="16"/>
      <c r="N66" s="16"/>
      <c r="O66" s="16"/>
      <c r="P66" s="16"/>
      <c r="Q66" s="16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9.5" customHeight="1">
      <c r="A67" s="76">
        <v>4</v>
      </c>
      <c r="B67" s="169" t="s">
        <v>20</v>
      </c>
      <c r="C67" s="170"/>
      <c r="D67" s="170"/>
      <c r="E67" s="170"/>
      <c r="F67" s="170"/>
      <c r="G67" s="170"/>
      <c r="H67" s="170"/>
      <c r="I67" s="171"/>
      <c r="J67" s="92"/>
      <c r="K67" s="51"/>
      <c r="L67" s="16"/>
      <c r="M67" s="16"/>
      <c r="N67" s="16"/>
      <c r="O67" s="16"/>
      <c r="P67" s="16"/>
      <c r="Q67" s="16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9.5" customHeight="1">
      <c r="A68" s="15"/>
      <c r="B68" s="13" t="s">
        <v>27</v>
      </c>
      <c r="C68" s="14">
        <v>3400</v>
      </c>
      <c r="D68" s="14">
        <f>+C68</f>
        <v>3400</v>
      </c>
      <c r="E68" s="15" t="s">
        <v>155</v>
      </c>
      <c r="F68" s="71" t="s">
        <v>1911</v>
      </c>
      <c r="G68" s="71" t="str">
        <f>+F68</f>
        <v>อู่ช่างไต๋</v>
      </c>
      <c r="H68" s="15" t="s">
        <v>161</v>
      </c>
      <c r="I68" s="67"/>
      <c r="J68" s="92">
        <v>3145</v>
      </c>
      <c r="K68" s="45"/>
      <c r="L68" s="16"/>
      <c r="M68" s="16"/>
      <c r="N68" s="16"/>
      <c r="O68" s="16"/>
      <c r="P68" s="16"/>
      <c r="Q68" s="16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9.5" customHeight="1">
      <c r="A69" s="15"/>
      <c r="B69" s="13" t="str">
        <f>+B68</f>
        <v>ค่าซ่อมแซม(ยานพาหนะ)</v>
      </c>
      <c r="C69" s="14">
        <v>1000</v>
      </c>
      <c r="D69" s="14">
        <f>+C69</f>
        <v>1000</v>
      </c>
      <c r="E69" s="15" t="s">
        <v>155</v>
      </c>
      <c r="F69" s="71" t="s">
        <v>1939</v>
      </c>
      <c r="G69" s="71" t="str">
        <f>+F69</f>
        <v>เตชะช่องเม็กยางยนต์</v>
      </c>
      <c r="H69" s="15" t="s">
        <v>161</v>
      </c>
      <c r="I69" s="67"/>
      <c r="J69" s="92" t="s">
        <v>1819</v>
      </c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>
      <c r="A70" s="15"/>
      <c r="B70" s="13" t="str">
        <f>+B69</f>
        <v>ค่าซ่อมแซม(ยานพาหนะ)</v>
      </c>
      <c r="C70" s="26">
        <v>4000</v>
      </c>
      <c r="D70" s="14">
        <f>+C70</f>
        <v>4000</v>
      </c>
      <c r="E70" s="15" t="s">
        <v>155</v>
      </c>
      <c r="F70" s="71" t="str">
        <f>+F68</f>
        <v>อู่ช่างไต๋</v>
      </c>
      <c r="G70" s="71" t="str">
        <f aca="true" t="shared" si="6" ref="G70:G83">+F70</f>
        <v>อู่ช่างไต๋</v>
      </c>
      <c r="H70" s="15" t="s">
        <v>161</v>
      </c>
      <c r="I70" s="67"/>
      <c r="J70" s="92" t="s">
        <v>1820</v>
      </c>
      <c r="K70" s="47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>
      <c r="A71" s="15"/>
      <c r="B71" s="13" t="s">
        <v>33</v>
      </c>
      <c r="C71" s="14">
        <v>3600</v>
      </c>
      <c r="D71" s="14">
        <f>+C71</f>
        <v>3600</v>
      </c>
      <c r="E71" s="15" t="s">
        <v>155</v>
      </c>
      <c r="F71" s="71" t="s">
        <v>2133</v>
      </c>
      <c r="G71" s="71" t="str">
        <f>+F71</f>
        <v>น้ำยืนยางพารา สาขา 2</v>
      </c>
      <c r="H71" s="15" t="s">
        <v>161</v>
      </c>
      <c r="I71" s="67"/>
      <c r="J71" s="92" t="s">
        <v>1819</v>
      </c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>
      <c r="A72" s="15"/>
      <c r="B72" s="13" t="s">
        <v>27</v>
      </c>
      <c r="C72" s="14">
        <v>7000</v>
      </c>
      <c r="D72" s="14">
        <f aca="true" t="shared" si="7" ref="D72:D83">+C72</f>
        <v>7000</v>
      </c>
      <c r="E72" s="15" t="s">
        <v>155</v>
      </c>
      <c r="F72" s="71" t="str">
        <f>+F71</f>
        <v>น้ำยืนยางพารา สาขา 2</v>
      </c>
      <c r="G72" s="71" t="str">
        <f t="shared" si="6"/>
        <v>น้ำยืนยางพารา สาขา 2</v>
      </c>
      <c r="H72" s="15" t="s">
        <v>161</v>
      </c>
      <c r="I72" s="67"/>
      <c r="J72" s="92" t="s">
        <v>1818</v>
      </c>
      <c r="K72" s="47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>
      <c r="A73" s="15"/>
      <c r="B73" s="13" t="str">
        <f>+B72</f>
        <v>ค่าซ่อมแซม(ยานพาหนะ)</v>
      </c>
      <c r="C73" s="14">
        <v>2820</v>
      </c>
      <c r="D73" s="14">
        <f t="shared" si="7"/>
        <v>2820</v>
      </c>
      <c r="E73" s="15" t="s">
        <v>155</v>
      </c>
      <c r="F73" s="71" t="str">
        <f>+F72</f>
        <v>น้ำยืนยางพารา สาขา 2</v>
      </c>
      <c r="G73" s="71" t="str">
        <f t="shared" si="6"/>
        <v>น้ำยืนยางพารา สาขา 2</v>
      </c>
      <c r="H73" s="15" t="s">
        <v>161</v>
      </c>
      <c r="I73" s="67"/>
      <c r="J73" s="91">
        <v>6076.75</v>
      </c>
      <c r="K73" s="45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>
      <c r="A74" s="15"/>
      <c r="B74" s="13" t="str">
        <f>+B73</f>
        <v>ค่าซ่อมแซม(ยานพาหนะ)</v>
      </c>
      <c r="C74" s="14">
        <v>6450</v>
      </c>
      <c r="D74" s="14">
        <f t="shared" si="7"/>
        <v>6450</v>
      </c>
      <c r="E74" s="15" t="s">
        <v>155</v>
      </c>
      <c r="F74" s="71" t="str">
        <f>+F70</f>
        <v>อู่ช่างไต๋</v>
      </c>
      <c r="G74" s="71" t="str">
        <f t="shared" si="6"/>
        <v>อู่ช่างไต๋</v>
      </c>
      <c r="H74" s="15" t="s">
        <v>161</v>
      </c>
      <c r="I74" s="67"/>
      <c r="J74" s="92"/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>
      <c r="A75" s="15"/>
      <c r="B75" s="13" t="str">
        <f>+B74</f>
        <v>ค่าซ่อมแซม(ยานพาหนะ)</v>
      </c>
      <c r="C75" s="14">
        <v>7500</v>
      </c>
      <c r="D75" s="14">
        <f t="shared" si="7"/>
        <v>7500</v>
      </c>
      <c r="E75" s="15" t="s">
        <v>155</v>
      </c>
      <c r="F75" s="68" t="str">
        <f>+F74</f>
        <v>อู่ช่างไต๋</v>
      </c>
      <c r="G75" s="71" t="str">
        <f t="shared" si="6"/>
        <v>อู่ช่างไต๋</v>
      </c>
      <c r="H75" s="15" t="s">
        <v>161</v>
      </c>
      <c r="I75" s="67"/>
      <c r="J75" s="92"/>
      <c r="K75" s="45"/>
      <c r="L75" s="16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>
      <c r="A76" s="15"/>
      <c r="B76" s="13" t="s">
        <v>94</v>
      </c>
      <c r="C76" s="14">
        <v>2486</v>
      </c>
      <c r="D76" s="14">
        <f t="shared" si="7"/>
        <v>2486</v>
      </c>
      <c r="E76" s="15" t="s">
        <v>155</v>
      </c>
      <c r="F76" s="68" t="s">
        <v>1968</v>
      </c>
      <c r="G76" s="71" t="str">
        <f t="shared" si="6"/>
        <v>ร้านภารดี</v>
      </c>
      <c r="H76" s="15" t="s">
        <v>161</v>
      </c>
      <c r="I76" s="15"/>
      <c r="J76" s="92"/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>
      <c r="A77" s="15"/>
      <c r="B77" s="13" t="s">
        <v>33</v>
      </c>
      <c r="C77" s="14">
        <v>6000</v>
      </c>
      <c r="D77" s="14">
        <f t="shared" si="7"/>
        <v>6000</v>
      </c>
      <c r="E77" s="15" t="s">
        <v>155</v>
      </c>
      <c r="F77" s="68" t="str">
        <f>+F73</f>
        <v>น้ำยืนยางพารา สาขา 2</v>
      </c>
      <c r="G77" s="71" t="str">
        <f t="shared" si="6"/>
        <v>น้ำยืนยางพารา สาขา 2</v>
      </c>
      <c r="H77" s="15" t="s">
        <v>161</v>
      </c>
      <c r="I77" s="15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hidden="1">
      <c r="A78" s="15"/>
      <c r="B78" s="13"/>
      <c r="C78" s="14"/>
      <c r="D78" s="14">
        <f t="shared" si="7"/>
        <v>0</v>
      </c>
      <c r="E78" s="15" t="s">
        <v>155</v>
      </c>
      <c r="F78" s="68"/>
      <c r="G78" s="71">
        <f t="shared" si="6"/>
        <v>0</v>
      </c>
      <c r="H78" s="15" t="s">
        <v>161</v>
      </c>
      <c r="I78" s="15"/>
      <c r="J78" s="92"/>
      <c r="K78" s="158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hidden="1">
      <c r="A79" s="15"/>
      <c r="B79" s="17"/>
      <c r="C79" s="14"/>
      <c r="D79" s="14">
        <f t="shared" si="7"/>
        <v>0</v>
      </c>
      <c r="E79" s="15" t="s">
        <v>155</v>
      </c>
      <c r="F79" s="68"/>
      <c r="G79" s="71">
        <f t="shared" si="6"/>
        <v>0</v>
      </c>
      <c r="H79" s="15" t="s">
        <v>161</v>
      </c>
      <c r="I79" s="15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7"/>
      <c r="C80" s="14"/>
      <c r="D80" s="14">
        <f t="shared" si="7"/>
        <v>0</v>
      </c>
      <c r="E80" s="15" t="s">
        <v>155</v>
      </c>
      <c r="F80" s="68"/>
      <c r="G80" s="71">
        <f t="shared" si="6"/>
        <v>0</v>
      </c>
      <c r="H80" s="15" t="s">
        <v>161</v>
      </c>
      <c r="I80" s="15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7"/>
      <c r="C81" s="14"/>
      <c r="D81" s="14">
        <f t="shared" si="7"/>
        <v>0</v>
      </c>
      <c r="E81" s="15" t="s">
        <v>155</v>
      </c>
      <c r="F81" s="68"/>
      <c r="G81" s="71">
        <f t="shared" si="6"/>
        <v>0</v>
      </c>
      <c r="H81" s="15" t="s">
        <v>161</v>
      </c>
      <c r="I81" s="15"/>
      <c r="J81" s="92"/>
      <c r="K81" s="45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7"/>
      <c r="C82" s="14"/>
      <c r="D82" s="14">
        <f t="shared" si="7"/>
        <v>0</v>
      </c>
      <c r="E82" s="15" t="s">
        <v>155</v>
      </c>
      <c r="F82" s="68"/>
      <c r="G82" s="71">
        <f t="shared" si="6"/>
        <v>0</v>
      </c>
      <c r="H82" s="15" t="s">
        <v>161</v>
      </c>
      <c r="I82" s="15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7"/>
      <c r="C83" s="26"/>
      <c r="D83" s="14">
        <f t="shared" si="7"/>
        <v>0</v>
      </c>
      <c r="E83" s="15" t="s">
        <v>155</v>
      </c>
      <c r="F83" s="68"/>
      <c r="G83" s="71">
        <f t="shared" si="6"/>
        <v>0</v>
      </c>
      <c r="H83" s="15" t="s">
        <v>161</v>
      </c>
      <c r="I83" s="15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thickBot="1">
      <c r="A84" s="15"/>
      <c r="B84" s="17"/>
      <c r="C84" s="21">
        <f>SUM(C68:C83)</f>
        <v>44256</v>
      </c>
      <c r="D84" s="14"/>
      <c r="E84" s="13"/>
      <c r="F84" s="15"/>
      <c r="G84" s="71"/>
      <c r="H84" s="15"/>
      <c r="I84" s="15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thickTop="1">
      <c r="A85" s="78"/>
      <c r="B85" s="78"/>
      <c r="C85" s="80"/>
      <c r="D85" s="81"/>
      <c r="E85" s="82"/>
      <c r="F85" s="79"/>
      <c r="G85" s="82"/>
      <c r="H85" s="79"/>
      <c r="I85" s="83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>
      <c r="A86" s="159">
        <v>5</v>
      </c>
      <c r="B86" s="169" t="s">
        <v>23</v>
      </c>
      <c r="C86" s="170"/>
      <c r="D86" s="170"/>
      <c r="E86" s="170"/>
      <c r="F86" s="170"/>
      <c r="G86" s="170"/>
      <c r="H86" s="170"/>
      <c r="I86" s="171"/>
      <c r="J86" s="92"/>
      <c r="K86" s="51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>
      <c r="A87" s="15"/>
      <c r="B87" s="13" t="s">
        <v>27</v>
      </c>
      <c r="C87" s="14">
        <v>4800</v>
      </c>
      <c r="D87" s="14">
        <f>+C87</f>
        <v>4800</v>
      </c>
      <c r="E87" s="15" t="s">
        <v>155</v>
      </c>
      <c r="F87" s="68" t="s">
        <v>2110</v>
      </c>
      <c r="G87" s="68" t="str">
        <f>+F87</f>
        <v>อู่-เต๋าออกโต้เซอร์วิส</v>
      </c>
      <c r="H87" s="15" t="s">
        <v>161</v>
      </c>
      <c r="I87" s="67"/>
      <c r="J87" s="92">
        <v>55544.06</v>
      </c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>
      <c r="A88" s="15"/>
      <c r="B88" s="13" t="s">
        <v>27</v>
      </c>
      <c r="C88" s="14">
        <v>1300</v>
      </c>
      <c r="D88" s="14">
        <f>+C88</f>
        <v>1300</v>
      </c>
      <c r="E88" s="15" t="s">
        <v>155</v>
      </c>
      <c r="F88" s="68" t="s">
        <v>2111</v>
      </c>
      <c r="G88" s="68" t="str">
        <f aca="true" t="shared" si="8" ref="G88:G97">+F88</f>
        <v>แซม&amp;โชคยางยนต์</v>
      </c>
      <c r="H88" s="15" t="s">
        <v>161</v>
      </c>
      <c r="I88" s="67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>
      <c r="A89" s="15"/>
      <c r="B89" s="13" t="s">
        <v>94</v>
      </c>
      <c r="C89" s="14">
        <v>520</v>
      </c>
      <c r="D89" s="14">
        <f aca="true" t="shared" si="9" ref="D89:D104">+C89</f>
        <v>520</v>
      </c>
      <c r="E89" s="15" t="s">
        <v>155</v>
      </c>
      <c r="F89" s="68" t="s">
        <v>2112</v>
      </c>
      <c r="G89" s="68" t="str">
        <f t="shared" si="8"/>
        <v>ร้านชลธิชา</v>
      </c>
      <c r="H89" s="15" t="s">
        <v>161</v>
      </c>
      <c r="I89" s="67"/>
      <c r="J89" s="92"/>
      <c r="K89" s="45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>
      <c r="A90" s="15"/>
      <c r="B90" s="13" t="s">
        <v>42</v>
      </c>
      <c r="C90" s="14">
        <v>1727</v>
      </c>
      <c r="D90" s="14">
        <f t="shared" si="9"/>
        <v>1727</v>
      </c>
      <c r="E90" s="15" t="s">
        <v>155</v>
      </c>
      <c r="F90" s="13" t="s">
        <v>2113</v>
      </c>
      <c r="G90" s="68" t="str">
        <f>+F90</f>
        <v>บ.สยามแม็คโคร จำกัด</v>
      </c>
      <c r="H90" s="15" t="s">
        <v>161</v>
      </c>
      <c r="I90" s="67"/>
      <c r="J90" s="92"/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>
      <c r="A91" s="15"/>
      <c r="B91" s="13" t="s">
        <v>2015</v>
      </c>
      <c r="C91" s="14">
        <v>1580</v>
      </c>
      <c r="D91" s="14">
        <f t="shared" si="9"/>
        <v>1580</v>
      </c>
      <c r="E91" s="15" t="s">
        <v>155</v>
      </c>
      <c r="F91" s="68" t="s">
        <v>2114</v>
      </c>
      <c r="G91" s="68" t="str">
        <f t="shared" si="8"/>
        <v>บ.เจอาร์ แอดวานซ์ จำกัด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>
      <c r="A92" s="15"/>
      <c r="B92" s="13" t="s">
        <v>2115</v>
      </c>
      <c r="C92" s="14">
        <v>650</v>
      </c>
      <c r="D92" s="14">
        <f t="shared" si="9"/>
        <v>650</v>
      </c>
      <c r="E92" s="15" t="s">
        <v>155</v>
      </c>
      <c r="F92" s="68" t="str">
        <f>+F87</f>
        <v>อู่-เต๋าออกโต้เซอร์วิส</v>
      </c>
      <c r="G92" s="68" t="str">
        <f t="shared" si="8"/>
        <v>อู่-เต๋าออกโต้เซอร์วิส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>
      <c r="A93" s="15"/>
      <c r="B93" s="13" t="s">
        <v>2116</v>
      </c>
      <c r="C93" s="14">
        <v>120</v>
      </c>
      <c r="D93" s="14">
        <f t="shared" si="9"/>
        <v>120</v>
      </c>
      <c r="E93" s="15" t="s">
        <v>155</v>
      </c>
      <c r="F93" s="68" t="s">
        <v>1954</v>
      </c>
      <c r="G93" s="68" t="str">
        <f t="shared" si="8"/>
        <v>ร้าน ท.อุบลยางไทย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>
      <c r="A94" s="15"/>
      <c r="B94" s="13" t="s">
        <v>2116</v>
      </c>
      <c r="C94" s="14">
        <v>100</v>
      </c>
      <c r="D94" s="14">
        <f t="shared" si="9"/>
        <v>100</v>
      </c>
      <c r="E94" s="15" t="s">
        <v>155</v>
      </c>
      <c r="F94" s="68" t="s">
        <v>1963</v>
      </c>
      <c r="G94" s="68" t="str">
        <f t="shared" si="8"/>
        <v>นทีพาณิชย์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>
      <c r="A95" s="15"/>
      <c r="B95" s="13" t="s">
        <v>42</v>
      </c>
      <c r="C95" s="14">
        <v>1700</v>
      </c>
      <c r="D95" s="14">
        <f t="shared" si="9"/>
        <v>1700</v>
      </c>
      <c r="E95" s="15" t="s">
        <v>155</v>
      </c>
      <c r="F95" s="68" t="str">
        <f>+F94</f>
        <v>นทีพาณิชย์</v>
      </c>
      <c r="G95" s="68" t="str">
        <f t="shared" si="8"/>
        <v>นทีพาณิชย์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>
      <c r="A96" s="15"/>
      <c r="B96" s="13" t="str">
        <f aca="true" t="shared" si="10" ref="B96:B102">+B95</f>
        <v>ค่าใช้จ่ายเบ็ดเตล็ด</v>
      </c>
      <c r="C96" s="14">
        <v>1200</v>
      </c>
      <c r="D96" s="14">
        <f t="shared" si="9"/>
        <v>1200</v>
      </c>
      <c r="E96" s="15" t="s">
        <v>155</v>
      </c>
      <c r="F96" s="68" t="s">
        <v>2117</v>
      </c>
      <c r="G96" s="68" t="str">
        <f t="shared" si="8"/>
        <v>นายสวัสดิ์  หลุมทอง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>
      <c r="A97" s="15"/>
      <c r="B97" s="13" t="str">
        <f t="shared" si="10"/>
        <v>ค่าใช้จ่ายเบ็ดเตล็ด</v>
      </c>
      <c r="C97" s="14">
        <v>170</v>
      </c>
      <c r="D97" s="14">
        <f t="shared" si="9"/>
        <v>170</v>
      </c>
      <c r="E97" s="15" t="s">
        <v>155</v>
      </c>
      <c r="F97" s="68" t="s">
        <v>2118</v>
      </c>
      <c r="G97" s="68" t="str">
        <f t="shared" si="8"/>
        <v>ร้านทองศูนย์สาขา 2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>
      <c r="A98" s="15"/>
      <c r="B98" s="13" t="str">
        <f t="shared" si="10"/>
        <v>ค่าใช้จ่ายเบ็ดเตล็ด</v>
      </c>
      <c r="C98" s="14">
        <v>120</v>
      </c>
      <c r="D98" s="14">
        <f t="shared" si="9"/>
        <v>120</v>
      </c>
      <c r="E98" s="15" t="s">
        <v>155</v>
      </c>
      <c r="F98" s="68" t="str">
        <f>+F95</f>
        <v>นทีพาณิชย์</v>
      </c>
      <c r="G98" s="68" t="str">
        <f>+F98</f>
        <v>นทีพาณิชย์</v>
      </c>
      <c r="H98" s="15" t="s">
        <v>161</v>
      </c>
      <c r="I98" s="67"/>
      <c r="J98" s="92">
        <v>5327.28</v>
      </c>
      <c r="K98" s="45" t="s">
        <v>184</v>
      </c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>
      <c r="A99" s="15"/>
      <c r="B99" s="13" t="str">
        <f t="shared" si="10"/>
        <v>ค่าใช้จ่ายเบ็ดเตล็ด</v>
      </c>
      <c r="C99" s="14">
        <v>105</v>
      </c>
      <c r="D99" s="14">
        <f t="shared" si="9"/>
        <v>105</v>
      </c>
      <c r="E99" s="15" t="s">
        <v>155</v>
      </c>
      <c r="F99" s="68" t="str">
        <f>+F98</f>
        <v>นทีพาณิชย์</v>
      </c>
      <c r="G99" s="68" t="str">
        <f aca="true" t="shared" si="11" ref="G99:G104">+F99</f>
        <v>นทีพาณิชย์</v>
      </c>
      <c r="H99" s="15" t="s">
        <v>161</v>
      </c>
      <c r="I99" s="67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>
      <c r="A100" s="15"/>
      <c r="B100" s="13" t="str">
        <f t="shared" si="10"/>
        <v>ค่าใช้จ่ายเบ็ดเตล็ด</v>
      </c>
      <c r="C100" s="14">
        <v>90</v>
      </c>
      <c r="D100" s="14">
        <f t="shared" si="9"/>
        <v>90</v>
      </c>
      <c r="E100" s="15" t="s">
        <v>155</v>
      </c>
      <c r="F100" s="68" t="s">
        <v>2119</v>
      </c>
      <c r="G100" s="68" t="str">
        <f t="shared" si="11"/>
        <v>สิริลักษณ์วัสดุ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>
      <c r="A101" s="15"/>
      <c r="B101" s="13" t="str">
        <f t="shared" si="10"/>
        <v>ค่าใช้จ่ายเบ็ดเตล็ด</v>
      </c>
      <c r="C101" s="14">
        <v>750</v>
      </c>
      <c r="D101" s="14">
        <f t="shared" si="9"/>
        <v>750</v>
      </c>
      <c r="E101" s="15" t="s">
        <v>155</v>
      </c>
      <c r="F101" s="68" t="str">
        <f>+F96</f>
        <v>นายสวัสดิ์  หลุมทอง</v>
      </c>
      <c r="G101" s="68" t="str">
        <f t="shared" si="11"/>
        <v>นายสวัสดิ์  หลุมทอง</v>
      </c>
      <c r="H101" s="15" t="s">
        <v>161</v>
      </c>
      <c r="I101" s="67"/>
      <c r="J101" s="92"/>
      <c r="K101" s="45"/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>
      <c r="A102" s="15"/>
      <c r="B102" s="13" t="str">
        <f t="shared" si="10"/>
        <v>ค่าใช้จ่ายเบ็ดเตล็ด</v>
      </c>
      <c r="C102" s="14">
        <v>1000</v>
      </c>
      <c r="D102" s="14">
        <f t="shared" si="9"/>
        <v>1000</v>
      </c>
      <c r="E102" s="15" t="s">
        <v>155</v>
      </c>
      <c r="F102" s="68"/>
      <c r="G102" s="68">
        <f t="shared" si="11"/>
        <v>0</v>
      </c>
      <c r="H102" s="15" t="s">
        <v>161</v>
      </c>
      <c r="I102" s="67"/>
      <c r="J102" s="92"/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19.5" customHeight="1">
      <c r="A103" s="15"/>
      <c r="B103" s="13"/>
      <c r="C103" s="26"/>
      <c r="D103" s="14">
        <f t="shared" si="9"/>
        <v>0</v>
      </c>
      <c r="E103" s="15" t="s">
        <v>155</v>
      </c>
      <c r="F103" s="68"/>
      <c r="G103" s="68">
        <f t="shared" si="11"/>
        <v>0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>
      <c r="A104" s="15"/>
      <c r="B104" s="13"/>
      <c r="C104" s="26"/>
      <c r="D104" s="14">
        <f t="shared" si="9"/>
        <v>0</v>
      </c>
      <c r="E104" s="15" t="s">
        <v>155</v>
      </c>
      <c r="F104" s="68"/>
      <c r="G104" s="68">
        <f t="shared" si="11"/>
        <v>0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thickBot="1">
      <c r="A105" s="15"/>
      <c r="B105" s="17"/>
      <c r="C105" s="62">
        <f>SUM(C87:C104)</f>
        <v>15932</v>
      </c>
      <c r="D105" s="14"/>
      <c r="E105" s="13"/>
      <c r="F105" s="15"/>
      <c r="G105" s="13"/>
      <c r="H105" s="15"/>
      <c r="I105" s="13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thickTop="1">
      <c r="A106" s="15"/>
      <c r="B106" s="17"/>
      <c r="C106" s="22"/>
      <c r="D106" s="14"/>
      <c r="E106" s="13"/>
      <c r="F106" s="15"/>
      <c r="G106" s="13"/>
      <c r="H106" s="15"/>
      <c r="I106" s="13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>
      <c r="A107" s="76">
        <v>6</v>
      </c>
      <c r="B107" s="169" t="s">
        <v>24</v>
      </c>
      <c r="C107" s="170"/>
      <c r="D107" s="170"/>
      <c r="E107" s="170"/>
      <c r="F107" s="170"/>
      <c r="G107" s="170"/>
      <c r="H107" s="170"/>
      <c r="I107" s="171"/>
      <c r="J107" s="92"/>
      <c r="K107" s="51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>
      <c r="A108" s="15"/>
      <c r="B108" s="13" t="s">
        <v>2125</v>
      </c>
      <c r="C108" s="14">
        <v>855</v>
      </c>
      <c r="D108" s="14">
        <f>+C108</f>
        <v>855</v>
      </c>
      <c r="E108" s="15" t="s">
        <v>155</v>
      </c>
      <c r="F108" s="13" t="s">
        <v>2126</v>
      </c>
      <c r="G108" s="68" t="str">
        <f>+F108</f>
        <v>อิสราภรณ์ปรินติ้ง</v>
      </c>
      <c r="H108" s="15" t="s">
        <v>161</v>
      </c>
      <c r="I108" s="67"/>
      <c r="J108" s="92">
        <v>9926</v>
      </c>
      <c r="K108" s="45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21" customHeight="1">
      <c r="A109" s="15"/>
      <c r="B109" s="13" t="s">
        <v>94</v>
      </c>
      <c r="C109" s="14">
        <v>1690</v>
      </c>
      <c r="D109" s="14">
        <f aca="true" t="shared" si="12" ref="D109:D122">+C109</f>
        <v>1690</v>
      </c>
      <c r="E109" s="15" t="s">
        <v>155</v>
      </c>
      <c r="F109" s="68" t="s">
        <v>2127</v>
      </c>
      <c r="G109" s="68" t="str">
        <f>+F109</f>
        <v>ร้านโมเมย์เน็ต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15"/>
      <c r="B110" s="13" t="s">
        <v>2015</v>
      </c>
      <c r="C110" s="14">
        <v>2969</v>
      </c>
      <c r="D110" s="14">
        <f t="shared" si="12"/>
        <v>2969</v>
      </c>
      <c r="E110" s="15" t="s">
        <v>155</v>
      </c>
      <c r="F110" s="68" t="s">
        <v>1996</v>
      </c>
      <c r="G110" s="68" t="str">
        <f aca="true" t="shared" si="13" ref="G110:G121">+F110</f>
        <v>มิตรไทยวัสดุ</v>
      </c>
      <c r="H110" s="15" t="s">
        <v>161</v>
      </c>
      <c r="I110" s="67"/>
      <c r="J110" s="92"/>
      <c r="K110" s="45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2080</v>
      </c>
      <c r="C111" s="14">
        <v>1480</v>
      </c>
      <c r="D111" s="14">
        <f t="shared" si="12"/>
        <v>1480</v>
      </c>
      <c r="E111" s="15" t="s">
        <v>155</v>
      </c>
      <c r="F111" s="68" t="s">
        <v>1991</v>
      </c>
      <c r="G111" s="68" t="str">
        <f t="shared" si="13"/>
        <v>ร้านพลใสการไฟฟ้า</v>
      </c>
      <c r="H111" s="15" t="s">
        <v>161</v>
      </c>
      <c r="I111" s="67"/>
      <c r="J111" s="92"/>
      <c r="K111" s="49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19.5" customHeight="1">
      <c r="A112" s="15"/>
      <c r="B112" s="13" t="s">
        <v>27</v>
      </c>
      <c r="C112" s="14">
        <v>3710</v>
      </c>
      <c r="D112" s="14">
        <f t="shared" si="12"/>
        <v>3710</v>
      </c>
      <c r="E112" s="15" t="s">
        <v>155</v>
      </c>
      <c r="F112" s="68" t="s">
        <v>1995</v>
      </c>
      <c r="G112" s="68" t="str">
        <f t="shared" si="13"/>
        <v>โรงกลึงธวัช</v>
      </c>
      <c r="H112" s="15" t="s">
        <v>161</v>
      </c>
      <c r="I112" s="67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">
        <v>2015</v>
      </c>
      <c r="C113" s="14">
        <v>230</v>
      </c>
      <c r="D113" s="14">
        <f t="shared" si="12"/>
        <v>230</v>
      </c>
      <c r="E113" s="15" t="s">
        <v>155</v>
      </c>
      <c r="F113" s="68" t="s">
        <v>2128</v>
      </c>
      <c r="G113" s="68" t="str">
        <f t="shared" si="13"/>
        <v>บ.แอดไวซ์ ขุนหาญ จำกัด</v>
      </c>
      <c r="H113" s="15" t="s">
        <v>161</v>
      </c>
      <c r="I113" s="67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>
      <c r="A114" s="15"/>
      <c r="B114" s="13" t="s">
        <v>2115</v>
      </c>
      <c r="C114" s="14">
        <v>7943</v>
      </c>
      <c r="D114" s="14">
        <f t="shared" si="12"/>
        <v>7943</v>
      </c>
      <c r="E114" s="15" t="s">
        <v>155</v>
      </c>
      <c r="F114" s="13" t="s">
        <v>2129</v>
      </c>
      <c r="G114" s="68" t="str">
        <f t="shared" si="13"/>
        <v>หจก. สุรินทร์เครื่องชั่ง</v>
      </c>
      <c r="H114" s="15" t="s">
        <v>161</v>
      </c>
      <c r="I114" s="67"/>
      <c r="J114" s="92">
        <v>11084</v>
      </c>
      <c r="K114" s="45" t="s">
        <v>487</v>
      </c>
      <c r="L114" s="45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20.25" customHeight="1">
      <c r="A115" s="15"/>
      <c r="B115" s="13" t="s">
        <v>2015</v>
      </c>
      <c r="C115" s="14">
        <v>2875</v>
      </c>
      <c r="D115" s="14">
        <f t="shared" si="12"/>
        <v>2875</v>
      </c>
      <c r="E115" s="15" t="s">
        <v>155</v>
      </c>
      <c r="F115" s="68" t="s">
        <v>2130</v>
      </c>
      <c r="G115" s="68" t="str">
        <f t="shared" si="13"/>
        <v>เพิ่มทรัพย์หลังคาเหล็ก</v>
      </c>
      <c r="H115" s="15" t="s">
        <v>161</v>
      </c>
      <c r="I115" s="67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>
      <c r="A116" s="15"/>
      <c r="B116" s="13" t="s">
        <v>2131</v>
      </c>
      <c r="C116" s="14">
        <v>4305</v>
      </c>
      <c r="D116" s="14">
        <f t="shared" si="12"/>
        <v>4305</v>
      </c>
      <c r="E116" s="15" t="s">
        <v>155</v>
      </c>
      <c r="F116" s="68" t="str">
        <f>+F112</f>
        <v>โรงกลึงธวัช</v>
      </c>
      <c r="G116" s="68" t="str">
        <f t="shared" si="13"/>
        <v>โรงกลึงธวัช</v>
      </c>
      <c r="H116" s="15" t="s">
        <v>161</v>
      </c>
      <c r="I116" s="67"/>
      <c r="J116" s="92" t="s">
        <v>184</v>
      </c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>
      <c r="A117" s="15"/>
      <c r="B117" s="13" t="s">
        <v>42</v>
      </c>
      <c r="C117" s="14">
        <v>940</v>
      </c>
      <c r="D117" s="14">
        <f t="shared" si="12"/>
        <v>940</v>
      </c>
      <c r="E117" s="15" t="s">
        <v>155</v>
      </c>
      <c r="F117" s="68" t="s">
        <v>2132</v>
      </c>
      <c r="G117" s="68" t="str">
        <f t="shared" si="13"/>
        <v>ร้านใต้ถุน</v>
      </c>
      <c r="H117" s="15" t="s">
        <v>161</v>
      </c>
      <c r="I117" s="15"/>
      <c r="J117" s="92"/>
      <c r="K117" s="45"/>
      <c r="L117" s="16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18" customFormat="1" ht="19.5" customHeight="1">
      <c r="A118" s="15"/>
      <c r="B118" s="13" t="s">
        <v>33</v>
      </c>
      <c r="C118" s="14">
        <v>2570</v>
      </c>
      <c r="D118" s="14">
        <f t="shared" si="12"/>
        <v>2570</v>
      </c>
      <c r="E118" s="15" t="s">
        <v>155</v>
      </c>
      <c r="F118" s="68" t="s">
        <v>1894</v>
      </c>
      <c r="G118" s="68" t="str">
        <f t="shared" si="13"/>
        <v>ร้านโกบะ</v>
      </c>
      <c r="H118" s="15" t="s">
        <v>161</v>
      </c>
      <c r="I118" s="15"/>
      <c r="J118" s="92"/>
      <c r="K118" s="45"/>
      <c r="L118" s="16"/>
      <c r="M118" s="16"/>
      <c r="N118" s="16"/>
      <c r="O118" s="16"/>
      <c r="P118" s="16"/>
      <c r="Q118" s="16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18" customFormat="1" ht="19.5" customHeight="1" hidden="1">
      <c r="A119" s="15"/>
      <c r="B119" s="13"/>
      <c r="C119" s="14"/>
      <c r="D119" s="14">
        <f t="shared" si="12"/>
        <v>0</v>
      </c>
      <c r="E119" s="15" t="s">
        <v>155</v>
      </c>
      <c r="F119" s="68" t="s">
        <v>1894</v>
      </c>
      <c r="G119" s="68" t="str">
        <f t="shared" si="13"/>
        <v>ร้านโกบะ</v>
      </c>
      <c r="H119" s="15" t="s">
        <v>161</v>
      </c>
      <c r="I119" s="15"/>
      <c r="J119" s="92"/>
      <c r="K119" s="45"/>
      <c r="L119" s="16"/>
      <c r="M119" s="16"/>
      <c r="N119" s="16"/>
      <c r="O119" s="16"/>
      <c r="P119" s="16"/>
      <c r="Q119" s="16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18" customFormat="1" ht="19.5" customHeight="1" hidden="1">
      <c r="A120" s="15"/>
      <c r="B120" s="13"/>
      <c r="C120" s="14"/>
      <c r="D120" s="14">
        <f t="shared" si="12"/>
        <v>0</v>
      </c>
      <c r="E120" s="15" t="s">
        <v>155</v>
      </c>
      <c r="F120" s="68"/>
      <c r="G120" s="68">
        <f t="shared" si="13"/>
        <v>0</v>
      </c>
      <c r="H120" s="15" t="s">
        <v>161</v>
      </c>
      <c r="I120" s="15"/>
      <c r="J120" s="92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 hidden="1">
      <c r="A121" s="15"/>
      <c r="B121" s="13"/>
      <c r="C121" s="14"/>
      <c r="D121" s="14">
        <f t="shared" si="12"/>
        <v>0</v>
      </c>
      <c r="E121" s="15" t="s">
        <v>155</v>
      </c>
      <c r="F121" s="68"/>
      <c r="G121" s="68">
        <f t="shared" si="13"/>
        <v>0</v>
      </c>
      <c r="H121" s="15" t="s">
        <v>161</v>
      </c>
      <c r="I121" s="15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 hidden="1">
      <c r="A122" s="15"/>
      <c r="B122" s="13"/>
      <c r="C122" s="26"/>
      <c r="D122" s="14">
        <f t="shared" si="12"/>
        <v>0</v>
      </c>
      <c r="E122" s="15"/>
      <c r="F122" s="68"/>
      <c r="G122" s="68"/>
      <c r="H122" s="15" t="s">
        <v>161</v>
      </c>
      <c r="I122" s="15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 thickBot="1">
      <c r="A123" s="15"/>
      <c r="B123" s="17"/>
      <c r="C123" s="62">
        <f>SUM(C108:C122)</f>
        <v>29567</v>
      </c>
      <c r="D123" s="14"/>
      <c r="E123" s="13"/>
      <c r="F123" s="15"/>
      <c r="G123" s="13"/>
      <c r="H123" s="15"/>
      <c r="I123" s="13"/>
      <c r="J123" s="92"/>
      <c r="K123" s="45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ht="21.75" customHeight="1" thickTop="1"/>
    <row r="125" ht="21.75" customHeight="1"/>
    <row r="126" ht="21.75" customHeight="1"/>
    <row r="127" ht="21.75" customHeight="1"/>
    <row r="128" spans="1:9" ht="24">
      <c r="A128" s="172" t="str">
        <f>+A62</f>
        <v>สรุปผลการดำเนินการจัดซื้อจัดจ้างในรอบเดือน</v>
      </c>
      <c r="B128" s="172"/>
      <c r="C128" s="172"/>
      <c r="D128" s="172"/>
      <c r="E128" s="172"/>
      <c r="F128" s="172"/>
      <c r="G128" s="172"/>
      <c r="H128" s="172"/>
      <c r="I128" s="72"/>
    </row>
    <row r="129" spans="1:9" ht="24">
      <c r="A129" s="172" t="s">
        <v>1</v>
      </c>
      <c r="B129" s="172"/>
      <c r="C129" s="172"/>
      <c r="D129" s="172"/>
      <c r="E129" s="172"/>
      <c r="F129" s="172"/>
      <c r="G129" s="172"/>
      <c r="H129" s="172"/>
      <c r="I129" s="72"/>
    </row>
    <row r="130" spans="1:9" ht="24">
      <c r="A130" s="173" t="str">
        <f>+A64</f>
        <v>วันที่ 30  มิถุนายน 2562</v>
      </c>
      <c r="B130" s="173"/>
      <c r="C130" s="173"/>
      <c r="D130" s="173"/>
      <c r="E130" s="173"/>
      <c r="F130" s="173"/>
      <c r="G130" s="173"/>
      <c r="H130" s="173"/>
      <c r="I130" s="55" t="str">
        <f>+I64</f>
        <v>แบบ สขร.1</v>
      </c>
    </row>
    <row r="131" spans="1:9" ht="71.25" customHeight="1">
      <c r="A131" s="3" t="s">
        <v>149</v>
      </c>
      <c r="B131" s="3" t="s">
        <v>146</v>
      </c>
      <c r="C131" s="3" t="s">
        <v>147</v>
      </c>
      <c r="D131" s="3" t="s">
        <v>148</v>
      </c>
      <c r="E131" s="3" t="s">
        <v>150</v>
      </c>
      <c r="F131" s="3" t="s">
        <v>152</v>
      </c>
      <c r="G131" s="3" t="s">
        <v>153</v>
      </c>
      <c r="H131" s="3" t="s">
        <v>154</v>
      </c>
      <c r="I131" s="3" t="s">
        <v>156</v>
      </c>
    </row>
    <row r="132" spans="1:29" s="18" customFormat="1" ht="19.5" customHeight="1">
      <c r="A132" s="76">
        <v>7</v>
      </c>
      <c r="B132" s="169" t="s">
        <v>25</v>
      </c>
      <c r="C132" s="170"/>
      <c r="D132" s="170"/>
      <c r="E132" s="170"/>
      <c r="F132" s="170"/>
      <c r="G132" s="170"/>
      <c r="H132" s="170"/>
      <c r="I132" s="171"/>
      <c r="J132" s="92"/>
      <c r="K132" s="51"/>
      <c r="L132" s="16"/>
      <c r="M132" s="16"/>
      <c r="N132" s="16"/>
      <c r="O132" s="16"/>
      <c r="P132" s="16"/>
      <c r="Q132" s="16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18" customFormat="1" ht="19.5" customHeight="1">
      <c r="A133" s="15"/>
      <c r="B133" s="13" t="s">
        <v>33</v>
      </c>
      <c r="C133" s="14">
        <v>840</v>
      </c>
      <c r="D133" s="14">
        <f>+C133</f>
        <v>840</v>
      </c>
      <c r="E133" s="15" t="s">
        <v>155</v>
      </c>
      <c r="F133" s="68" t="s">
        <v>2135</v>
      </c>
      <c r="G133" s="68" t="str">
        <f>+F133</f>
        <v>เกษตร 16</v>
      </c>
      <c r="H133" s="15" t="s">
        <v>161</v>
      </c>
      <c r="I133" s="67"/>
      <c r="J133" s="92"/>
      <c r="K133" s="45"/>
      <c r="L133" s="16"/>
      <c r="M133" s="16"/>
      <c r="N133" s="16"/>
      <c r="O133" s="16"/>
      <c r="P133" s="16"/>
      <c r="Q133" s="16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18" customFormat="1" ht="19.5" customHeight="1">
      <c r="A134" s="15"/>
      <c r="B134" s="13" t="s">
        <v>29</v>
      </c>
      <c r="C134" s="14">
        <v>950</v>
      </c>
      <c r="D134" s="14">
        <f>+C134</f>
        <v>950</v>
      </c>
      <c r="E134" s="15" t="s">
        <v>155</v>
      </c>
      <c r="F134" s="68" t="s">
        <v>2016</v>
      </c>
      <c r="G134" s="68" t="str">
        <f>+F134</f>
        <v>ดีเอสก๊อปปี้&amp;คอมพิวเตอร์</v>
      </c>
      <c r="H134" s="15" t="s">
        <v>161</v>
      </c>
      <c r="I134" s="67"/>
      <c r="J134" s="92"/>
      <c r="K134" s="45"/>
      <c r="L134" s="16"/>
      <c r="M134" s="16"/>
      <c r="N134" s="16"/>
      <c r="O134" s="16"/>
      <c r="P134" s="16"/>
      <c r="Q134" s="16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18" customFormat="1" ht="19.5" customHeight="1">
      <c r="A135" s="15"/>
      <c r="B135" s="13" t="s">
        <v>42</v>
      </c>
      <c r="C135" s="14">
        <v>1068</v>
      </c>
      <c r="D135" s="14">
        <f>+C135</f>
        <v>1068</v>
      </c>
      <c r="E135" s="15" t="s">
        <v>155</v>
      </c>
      <c r="F135" s="68" t="s">
        <v>1929</v>
      </c>
      <c r="G135" s="68" t="str">
        <f>+F135</f>
        <v>ร้านราชาทรัพย์</v>
      </c>
      <c r="H135" s="15" t="s">
        <v>161</v>
      </c>
      <c r="I135" s="67"/>
      <c r="J135" s="92"/>
      <c r="K135" s="45"/>
      <c r="L135" s="16"/>
      <c r="M135" s="16"/>
      <c r="N135" s="16"/>
      <c r="O135" s="16"/>
      <c r="P135" s="16"/>
      <c r="Q135" s="16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18" customFormat="1" ht="19.5" customHeight="1">
      <c r="A136" s="15"/>
      <c r="B136" s="13" t="s">
        <v>2136</v>
      </c>
      <c r="C136" s="14">
        <v>4000</v>
      </c>
      <c r="D136" s="14">
        <f>+C136</f>
        <v>4000</v>
      </c>
      <c r="E136" s="15" t="s">
        <v>155</v>
      </c>
      <c r="F136" s="68" t="s">
        <v>2137</v>
      </c>
      <c r="G136" s="68" t="str">
        <f>+F136</f>
        <v>มณเทียนการช่าง</v>
      </c>
      <c r="H136" s="15" t="s">
        <v>161</v>
      </c>
      <c r="I136" s="67"/>
      <c r="J136" s="92"/>
      <c r="K136" s="45"/>
      <c r="L136" s="16"/>
      <c r="M136" s="16"/>
      <c r="N136" s="16"/>
      <c r="O136" s="16"/>
      <c r="P136" s="16"/>
      <c r="Q136" s="16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18" customFormat="1" ht="19.5" customHeight="1">
      <c r="A137" s="15"/>
      <c r="B137" s="13" t="s">
        <v>2104</v>
      </c>
      <c r="C137" s="14">
        <v>1680</v>
      </c>
      <c r="D137" s="14">
        <f>+C137</f>
        <v>1680</v>
      </c>
      <c r="E137" s="15" t="str">
        <f>+E136</f>
        <v>วิธีเฉพาะเจาะจง</v>
      </c>
      <c r="F137" s="68" t="str">
        <f>+F133</f>
        <v>เกษตร 16</v>
      </c>
      <c r="G137" s="68" t="str">
        <f>+F137</f>
        <v>เกษตร 16</v>
      </c>
      <c r="H137" s="15" t="str">
        <f>+H136</f>
        <v>ราคาและคุณภาพสินค้า</v>
      </c>
      <c r="I137" s="67"/>
      <c r="J137" s="92"/>
      <c r="K137" s="45"/>
      <c r="L137" s="16"/>
      <c r="M137" s="16"/>
      <c r="N137" s="16"/>
      <c r="O137" s="16"/>
      <c r="P137" s="16"/>
      <c r="Q137" s="16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18" customFormat="1" ht="19.5" customHeight="1">
      <c r="A138" s="15"/>
      <c r="B138" s="13"/>
      <c r="C138" s="14"/>
      <c r="D138" s="14"/>
      <c r="E138" s="15"/>
      <c r="F138" s="68"/>
      <c r="G138" s="68"/>
      <c r="H138" s="15"/>
      <c r="I138" s="67"/>
      <c r="J138" s="92"/>
      <c r="K138" s="45"/>
      <c r="L138" s="16"/>
      <c r="M138" s="16"/>
      <c r="N138" s="16"/>
      <c r="O138" s="16"/>
      <c r="P138" s="16"/>
      <c r="Q138" s="16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18" customFormat="1" ht="19.5" customHeight="1">
      <c r="A139" s="15"/>
      <c r="B139" s="13"/>
      <c r="C139" s="14"/>
      <c r="D139" s="14"/>
      <c r="E139" s="15"/>
      <c r="F139" s="68"/>
      <c r="G139" s="68"/>
      <c r="H139" s="15"/>
      <c r="I139" s="67"/>
      <c r="J139" s="92"/>
      <c r="K139" s="45"/>
      <c r="L139" s="16"/>
      <c r="M139" s="16"/>
      <c r="N139" s="16"/>
      <c r="O139" s="16"/>
      <c r="P139" s="16"/>
      <c r="Q139" s="16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18" customFormat="1" ht="19.5" customHeight="1">
      <c r="A140" s="15"/>
      <c r="B140" s="13"/>
      <c r="C140" s="14"/>
      <c r="D140" s="14">
        <f>+C140</f>
        <v>0</v>
      </c>
      <c r="E140" s="15" t="s">
        <v>155</v>
      </c>
      <c r="F140" s="68">
        <v>0</v>
      </c>
      <c r="G140" s="68">
        <f>+F140</f>
        <v>0</v>
      </c>
      <c r="H140" s="15" t="s">
        <v>161</v>
      </c>
      <c r="I140" s="67"/>
      <c r="J140" s="92"/>
      <c r="K140" s="45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 thickBot="1">
      <c r="A141" s="15"/>
      <c r="B141" s="13"/>
      <c r="C141" s="21">
        <f>SUM(C133:C140)</f>
        <v>8538</v>
      </c>
      <c r="D141" s="14"/>
      <c r="E141" s="15"/>
      <c r="F141" s="68"/>
      <c r="G141" s="68"/>
      <c r="H141" s="15"/>
      <c r="I141" s="15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 thickTop="1">
      <c r="A142" s="32"/>
      <c r="B142" s="34"/>
      <c r="C142" s="20"/>
      <c r="D142" s="26"/>
      <c r="E142" s="32"/>
      <c r="F142" s="74"/>
      <c r="G142" s="74"/>
      <c r="H142" s="32"/>
      <c r="I142" s="32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160">
        <v>8</v>
      </c>
      <c r="B143" s="33" t="s">
        <v>2009</v>
      </c>
      <c r="I143" s="32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>
      <c r="A144" s="32"/>
      <c r="B144" s="34" t="s">
        <v>42</v>
      </c>
      <c r="C144" s="20">
        <v>240</v>
      </c>
      <c r="D144" s="26">
        <f aca="true" t="shared" si="14" ref="D144:D150">+C144</f>
        <v>240</v>
      </c>
      <c r="E144" s="32" t="str">
        <f>+E140</f>
        <v>วิธีเฉพาะเจาะจง</v>
      </c>
      <c r="F144" s="74" t="s">
        <v>2142</v>
      </c>
      <c r="G144" s="74" t="str">
        <f aca="true" t="shared" si="15" ref="G144:G154">+F144</f>
        <v>ร้านอุบลสาส์น</v>
      </c>
      <c r="H144" s="32" t="str">
        <f>+H140</f>
        <v>ราคาและคุณภาพสินค้า</v>
      </c>
      <c r="I144" s="32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>
      <c r="A145" s="32"/>
      <c r="B145" s="34" t="s">
        <v>2143</v>
      </c>
      <c r="C145" s="20">
        <v>4850</v>
      </c>
      <c r="D145" s="26">
        <f t="shared" si="14"/>
        <v>4850</v>
      </c>
      <c r="E145" s="32" t="str">
        <f aca="true" t="shared" si="16" ref="E145:E150">+E144</f>
        <v>วิธีเฉพาะเจาะจง</v>
      </c>
      <c r="F145" s="74" t="s">
        <v>2144</v>
      </c>
      <c r="G145" s="74" t="str">
        <f t="shared" si="15"/>
        <v>หจก.ลลัคกี้เครื่องเขียน</v>
      </c>
      <c r="H145" s="32" t="str">
        <f aca="true" t="shared" si="17" ref="H145:H151">+H144</f>
        <v>ราคาและคุณภาพสินค้า</v>
      </c>
      <c r="I145" s="32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>
      <c r="A146" s="32"/>
      <c r="B146" s="34" t="s">
        <v>2145</v>
      </c>
      <c r="C146" s="20">
        <v>897</v>
      </c>
      <c r="D146" s="26">
        <f t="shared" si="14"/>
        <v>897</v>
      </c>
      <c r="E146" s="32" t="str">
        <f t="shared" si="16"/>
        <v>วิธีเฉพาะเจาะจง</v>
      </c>
      <c r="F146" s="74" t="s">
        <v>2146</v>
      </c>
      <c r="G146" s="74" t="str">
        <f t="shared" si="15"/>
        <v>บิ๊กซีซูเปอร์สโตร์</v>
      </c>
      <c r="H146" s="32" t="str">
        <f t="shared" si="17"/>
        <v>ราคาและคุณภาพสินค้า</v>
      </c>
      <c r="I146" s="32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>
      <c r="A147" s="32"/>
      <c r="B147" s="34" t="s">
        <v>42</v>
      </c>
      <c r="C147" s="20">
        <v>3500</v>
      </c>
      <c r="D147" s="26">
        <f t="shared" si="14"/>
        <v>3500</v>
      </c>
      <c r="E147" s="32" t="str">
        <f t="shared" si="16"/>
        <v>วิธีเฉพาะเจาะจง</v>
      </c>
      <c r="F147" s="74" t="s">
        <v>2147</v>
      </c>
      <c r="G147" s="74" t="str">
        <f t="shared" si="15"/>
        <v>พีเอสไม้อัดไทย</v>
      </c>
      <c r="H147" s="32" t="str">
        <f t="shared" si="17"/>
        <v>ราคาและคุณภาพสินค้า</v>
      </c>
      <c r="I147" s="32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>
      <c r="A148" s="32"/>
      <c r="B148" s="34" t="s">
        <v>2015</v>
      </c>
      <c r="C148" s="20">
        <v>750</v>
      </c>
      <c r="D148" s="26">
        <f t="shared" si="14"/>
        <v>750</v>
      </c>
      <c r="E148" s="32" t="str">
        <f t="shared" si="16"/>
        <v>วิธีเฉพาะเจาะจง</v>
      </c>
      <c r="F148" s="74" t="s">
        <v>2148</v>
      </c>
      <c r="G148" s="74" t="str">
        <f t="shared" si="15"/>
        <v>อิงค์แมนสาขาอุบล</v>
      </c>
      <c r="H148" s="32" t="str">
        <f t="shared" si="17"/>
        <v>ราคาและคุณภาพสินค้า</v>
      </c>
      <c r="I148" s="32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>
      <c r="A149" s="32"/>
      <c r="B149" s="34" t="str">
        <f>+B147</f>
        <v>ค่าใช้จ่ายเบ็ดเตล็ด</v>
      </c>
      <c r="C149" s="20">
        <v>250</v>
      </c>
      <c r="D149" s="26">
        <f t="shared" si="14"/>
        <v>250</v>
      </c>
      <c r="E149" s="32" t="str">
        <f t="shared" si="16"/>
        <v>วิธีเฉพาะเจาะจง</v>
      </c>
      <c r="F149" s="74" t="s">
        <v>2149</v>
      </c>
      <c r="G149" s="74" t="str">
        <f t="shared" si="15"/>
        <v>บิ๊กไทเกอร์</v>
      </c>
      <c r="H149" s="32" t="str">
        <f t="shared" si="17"/>
        <v>ราคาและคุณภาพสินค้า</v>
      </c>
      <c r="I149" s="32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>
      <c r="A150" s="32"/>
      <c r="B150" s="34" t="str">
        <f>+B146</f>
        <v>วัสดุสิ้นเปลือง</v>
      </c>
      <c r="C150" s="20">
        <v>1556</v>
      </c>
      <c r="D150" s="26">
        <f t="shared" si="14"/>
        <v>1556</v>
      </c>
      <c r="E150" s="32" t="str">
        <f t="shared" si="16"/>
        <v>วิธีเฉพาะเจาะจง</v>
      </c>
      <c r="F150" s="74" t="s">
        <v>2150</v>
      </c>
      <c r="G150" s="74" t="str">
        <f t="shared" si="15"/>
        <v>รวมสินไทยเซ้นเตอร์</v>
      </c>
      <c r="H150" s="32" t="str">
        <f t="shared" si="17"/>
        <v>ราคาและคุณภาพสินค้า</v>
      </c>
      <c r="I150" s="32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>
      <c r="A151" s="32"/>
      <c r="B151" s="34" t="str">
        <f>+B147</f>
        <v>ค่าใช้จ่ายเบ็ดเตล็ด</v>
      </c>
      <c r="C151" s="20">
        <f>250+170</f>
        <v>420</v>
      </c>
      <c r="D151" s="26">
        <f>+C151</f>
        <v>420</v>
      </c>
      <c r="E151" s="32" t="str">
        <f>+E150</f>
        <v>วิธีเฉพาะเจาะจง</v>
      </c>
      <c r="F151" s="74" t="s">
        <v>2151</v>
      </c>
      <c r="G151" s="74" t="str">
        <f t="shared" si="15"/>
        <v>บ.ยูนิตี้ ไอที ซิสเต็ม</v>
      </c>
      <c r="H151" s="32" t="str">
        <f t="shared" si="17"/>
        <v>ราคาและคุณภาพสินค้า</v>
      </c>
      <c r="I151" s="32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18" customFormat="1" ht="19.5" customHeight="1">
      <c r="A152" s="32"/>
      <c r="B152" s="34" t="str">
        <f>+B149</f>
        <v>ค่าใช้จ่ายเบ็ดเตล็ด</v>
      </c>
      <c r="C152" s="20">
        <v>1450</v>
      </c>
      <c r="D152" s="26">
        <f>+C152</f>
        <v>1450</v>
      </c>
      <c r="E152" s="32" t="str">
        <f>+E151</f>
        <v>วิธีเฉพาะเจาะจง</v>
      </c>
      <c r="F152" s="74" t="s">
        <v>2152</v>
      </c>
      <c r="G152" s="74" t="str">
        <f t="shared" si="15"/>
        <v>โฮมโปร</v>
      </c>
      <c r="H152" s="32" t="str">
        <f>+H151</f>
        <v>ราคาและคุณภาพสินค้า</v>
      </c>
      <c r="I152" s="32"/>
      <c r="J152" s="92"/>
      <c r="K152" s="45"/>
      <c r="L152" s="16"/>
      <c r="M152" s="16"/>
      <c r="N152" s="16"/>
      <c r="O152" s="16"/>
      <c r="P152" s="16"/>
      <c r="Q152" s="16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18" customFormat="1" ht="19.5" customHeight="1">
      <c r="A153" s="32"/>
      <c r="B153" s="34" t="str">
        <f>+B152</f>
        <v>ค่าใช้จ่ายเบ็ดเตล็ด</v>
      </c>
      <c r="C153" s="20">
        <v>720</v>
      </c>
      <c r="D153" s="26">
        <f>+C153</f>
        <v>720</v>
      </c>
      <c r="E153" s="32" t="str">
        <f>+E152</f>
        <v>วิธีเฉพาะเจาะจง</v>
      </c>
      <c r="F153" s="74" t="s">
        <v>2153</v>
      </c>
      <c r="G153" s="74" t="str">
        <f t="shared" si="15"/>
        <v>ป่าแดงพันธ์ไม้</v>
      </c>
      <c r="H153" s="32" t="str">
        <f>+H152</f>
        <v>ราคาและคุณภาพสินค้า</v>
      </c>
      <c r="I153" s="32"/>
      <c r="J153" s="92"/>
      <c r="K153" s="45"/>
      <c r="L153" s="16"/>
      <c r="M153" s="16"/>
      <c r="N153" s="16"/>
      <c r="O153" s="16"/>
      <c r="P153" s="16"/>
      <c r="Q153" s="16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18" customFormat="1" ht="19.5" customHeight="1">
      <c r="A154" s="32"/>
      <c r="B154" s="34" t="str">
        <f>+B153</f>
        <v>ค่าใช้จ่ายเบ็ดเตล็ด</v>
      </c>
      <c r="C154" s="20">
        <v>400</v>
      </c>
      <c r="D154" s="26">
        <f>+C154</f>
        <v>400</v>
      </c>
      <c r="E154" s="32" t="str">
        <f>+E153</f>
        <v>วิธีเฉพาะเจาะจง</v>
      </c>
      <c r="F154" s="74" t="s">
        <v>2154</v>
      </c>
      <c r="G154" s="74" t="str">
        <f t="shared" si="15"/>
        <v>แก่นสารการค้า</v>
      </c>
      <c r="H154" s="32" t="str">
        <f>+H153</f>
        <v>ราคาและคุณภาพสินค้า</v>
      </c>
      <c r="I154" s="32"/>
      <c r="J154" s="92"/>
      <c r="K154" s="45"/>
      <c r="L154" s="16"/>
      <c r="M154" s="16"/>
      <c r="N154" s="16"/>
      <c r="O154" s="16"/>
      <c r="P154" s="16"/>
      <c r="Q154" s="16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18" customFormat="1" ht="19.5" customHeight="1" thickBot="1">
      <c r="A155" s="32"/>
      <c r="B155" s="34"/>
      <c r="C155" s="21">
        <f>+C144+C145+C146+C147+C148+C149+C150</f>
        <v>12043</v>
      </c>
      <c r="D155" s="26"/>
      <c r="E155" s="32"/>
      <c r="F155" s="74"/>
      <c r="G155" s="74"/>
      <c r="H155" s="32"/>
      <c r="I155" s="32"/>
      <c r="J155" s="92"/>
      <c r="K155" s="45"/>
      <c r="L155" s="16"/>
      <c r="M155" s="16"/>
      <c r="N155" s="16"/>
      <c r="O155" s="16"/>
      <c r="P155" s="16"/>
      <c r="Q155" s="16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18" customFormat="1" ht="19.5" customHeight="1" thickTop="1">
      <c r="A156" s="32"/>
      <c r="B156" s="34"/>
      <c r="C156" s="20"/>
      <c r="D156" s="26"/>
      <c r="E156" s="32"/>
      <c r="F156" s="74"/>
      <c r="G156" s="74"/>
      <c r="H156" s="32"/>
      <c r="I156" s="32"/>
      <c r="J156" s="92"/>
      <c r="K156" s="45"/>
      <c r="L156" s="16"/>
      <c r="M156" s="16"/>
      <c r="N156" s="16"/>
      <c r="O156" s="16"/>
      <c r="P156" s="16"/>
      <c r="Q156" s="16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18" customFormat="1" ht="19.5" customHeight="1">
      <c r="A157" s="32"/>
      <c r="B157" s="34"/>
      <c r="C157" s="34"/>
      <c r="D157" s="26"/>
      <c r="E157" s="32"/>
      <c r="F157" s="74"/>
      <c r="G157" s="74"/>
      <c r="H157" s="32"/>
      <c r="I157" s="32"/>
      <c r="J157" s="92"/>
      <c r="K157" s="45"/>
      <c r="L157" s="16"/>
      <c r="M157" s="16"/>
      <c r="N157" s="16"/>
      <c r="O157" s="16"/>
      <c r="P157" s="16"/>
      <c r="Q157" s="16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18" customFormat="1" ht="19.5" customHeight="1">
      <c r="A158" s="32"/>
      <c r="B158" s="34"/>
      <c r="C158" s="34"/>
      <c r="D158" s="26"/>
      <c r="E158" s="34"/>
      <c r="F158" s="32"/>
      <c r="G158" s="34"/>
      <c r="H158" s="34"/>
      <c r="I158" s="34"/>
      <c r="J158" s="92"/>
      <c r="K158" s="45"/>
      <c r="L158" s="16"/>
      <c r="M158" s="16"/>
      <c r="N158" s="16"/>
      <c r="O158" s="16"/>
      <c r="P158" s="16"/>
      <c r="Q158" s="16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18" customFormat="1" ht="19.5" customHeight="1" thickBot="1">
      <c r="A159" s="35"/>
      <c r="B159" s="36"/>
      <c r="C159" s="62">
        <f>+C66+C84+C105+C123+C141+C155</f>
        <v>188150.38</v>
      </c>
      <c r="D159" s="21"/>
      <c r="E159" s="37"/>
      <c r="F159" s="35"/>
      <c r="G159" s="37"/>
      <c r="H159" s="37"/>
      <c r="I159" s="37"/>
      <c r="J159" s="92"/>
      <c r="K159" s="45"/>
      <c r="L159" s="16"/>
      <c r="M159" s="16"/>
      <c r="N159" s="16"/>
      <c r="O159" s="16"/>
      <c r="P159" s="16"/>
      <c r="Q159" s="16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18" customFormat="1" ht="19.5" customHeight="1" thickTop="1">
      <c r="A160" s="38"/>
      <c r="B160" s="39"/>
      <c r="C160" s="161"/>
      <c r="D160" s="40"/>
      <c r="E160" s="40"/>
      <c r="F160" s="38"/>
      <c r="G160" s="40"/>
      <c r="H160" s="40"/>
      <c r="I160" s="40"/>
      <c r="J160" s="92"/>
      <c r="K160" s="45"/>
      <c r="L160" s="16"/>
      <c r="M160" s="16"/>
      <c r="N160" s="16"/>
      <c r="O160" s="16"/>
      <c r="P160" s="16"/>
      <c r="Q160" s="16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</sheetData>
  <sheetProtection/>
  <mergeCells count="17">
    <mergeCell ref="B86:I86"/>
    <mergeCell ref="A2:H2"/>
    <mergeCell ref="A3:H3"/>
    <mergeCell ref="A4:H4"/>
    <mergeCell ref="B6:I6"/>
    <mergeCell ref="B24:I24"/>
    <mergeCell ref="B38:I38"/>
    <mergeCell ref="B107:I107"/>
    <mergeCell ref="A128:H128"/>
    <mergeCell ref="A129:H129"/>
    <mergeCell ref="A130:H130"/>
    <mergeCell ref="B132:I132"/>
    <mergeCell ref="A62:H62"/>
    <mergeCell ref="A63:H63"/>
    <mergeCell ref="A64:H64"/>
    <mergeCell ref="A66:B66"/>
    <mergeCell ref="B67:I67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49" r:id="rId1"/>
  <rowBreaks count="2" manualBreakCount="2">
    <brk id="60" max="10" man="1"/>
    <brk id="126" max="8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C151"/>
  <sheetViews>
    <sheetView view="pageBreakPreview" zoomScale="75" zoomScaleNormal="70" zoomScaleSheetLayoutView="75" zoomScalePageLayoutView="0" workbookViewId="0" topLeftCell="A135">
      <selection activeCell="B6" sqref="B6:I6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2060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2078</v>
      </c>
      <c r="C7" s="14">
        <v>3500</v>
      </c>
      <c r="D7" s="22">
        <f>+C7</f>
        <v>3500</v>
      </c>
      <c r="E7" s="15" t="s">
        <v>155</v>
      </c>
      <c r="F7" s="68" t="s">
        <v>1918</v>
      </c>
      <c r="G7" s="68" t="str">
        <f>+F7</f>
        <v>จ.รุ่งเรืองวัสดุ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2063</v>
      </c>
      <c r="C8" s="14">
        <v>1350</v>
      </c>
      <c r="D8" s="22">
        <f>+C8</f>
        <v>1350</v>
      </c>
      <c r="E8" s="15" t="s">
        <v>155</v>
      </c>
      <c r="F8" s="68" t="s">
        <v>2079</v>
      </c>
      <c r="G8" s="68" t="str">
        <f>+F8</f>
        <v>ร้านนานาเกษตรภัณฑ์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2080</v>
      </c>
      <c r="C9" s="14">
        <v>2380</v>
      </c>
      <c r="D9" s="22">
        <f>+C9</f>
        <v>2380</v>
      </c>
      <c r="E9" s="15" t="s">
        <v>155</v>
      </c>
      <c r="F9" s="68" t="s">
        <v>2081</v>
      </c>
      <c r="G9" s="68" t="str">
        <f>+F9</f>
        <v>จิมมอเตอร์แอร์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">
        <v>33</v>
      </c>
      <c r="C10" s="14">
        <v>220</v>
      </c>
      <c r="D10" s="22">
        <f>+C10</f>
        <v>220</v>
      </c>
      <c r="E10" s="15" t="s">
        <v>155</v>
      </c>
      <c r="F10" s="68" t="s">
        <v>2082</v>
      </c>
      <c r="G10" s="68" t="str">
        <f>+F10</f>
        <v>ประเสริฐพืชผล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2065</v>
      </c>
      <c r="C11" s="14">
        <v>720</v>
      </c>
      <c r="D11" s="22">
        <f>+C11</f>
        <v>720</v>
      </c>
      <c r="E11" s="15" t="s">
        <v>155</v>
      </c>
      <c r="F11" s="68" t="s">
        <v>1980</v>
      </c>
      <c r="G11" s="68" t="str">
        <f>+F11</f>
        <v>หจก.เมืองอาร์ต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/>
      <c r="E12" s="15" t="s">
        <v>155</v>
      </c>
      <c r="F12" s="68"/>
      <c r="G12" s="68"/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/>
      <c r="E13" s="15" t="s">
        <v>155</v>
      </c>
      <c r="F13" s="68"/>
      <c r="G13" s="68"/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/>
      <c r="E14" s="15" t="s">
        <v>155</v>
      </c>
      <c r="F14" s="68"/>
      <c r="G14" s="68"/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88">
        <v>0</v>
      </c>
      <c r="D15" s="22">
        <f>+C15</f>
        <v>0</v>
      </c>
      <c r="E15" s="89" t="s">
        <v>155</v>
      </c>
      <c r="F15" s="68">
        <v>0</v>
      </c>
      <c r="G15" s="68">
        <f>+F15</f>
        <v>0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20.25" customHeight="1" thickBot="1">
      <c r="A16" s="15"/>
      <c r="B16" s="17"/>
      <c r="C16" s="62">
        <f>SUM(C7:C15)</f>
        <v>8170</v>
      </c>
      <c r="D16" s="22"/>
      <c r="E16" s="13"/>
      <c r="F16" s="15"/>
      <c r="G16" s="13"/>
      <c r="H16" s="15"/>
      <c r="I16" s="13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20.25" customHeight="1" thickTop="1">
      <c r="A17" s="15"/>
      <c r="B17" s="17"/>
      <c r="C17" s="63"/>
      <c r="D17" s="22"/>
      <c r="E17" s="13"/>
      <c r="F17" s="15"/>
      <c r="G17" s="13"/>
      <c r="H17" s="15"/>
      <c r="I17" s="13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8.75" customHeight="1">
      <c r="A18" s="76">
        <v>2</v>
      </c>
      <c r="B18" s="169" t="s">
        <v>18</v>
      </c>
      <c r="C18" s="170"/>
      <c r="D18" s="170"/>
      <c r="E18" s="170"/>
      <c r="F18" s="170"/>
      <c r="G18" s="170"/>
      <c r="H18" s="170"/>
      <c r="I18" s="171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8.75" customHeight="1">
      <c r="A19" s="15"/>
      <c r="B19" s="13" t="s">
        <v>2061</v>
      </c>
      <c r="C19" s="14">
        <v>300</v>
      </c>
      <c r="D19" s="14">
        <f aca="true" t="shared" si="0" ref="D19:D25">+C19</f>
        <v>300</v>
      </c>
      <c r="E19" s="15" t="s">
        <v>155</v>
      </c>
      <c r="F19" s="68" t="s">
        <v>1932</v>
      </c>
      <c r="G19" s="68" t="str">
        <f>+F19</f>
        <v>ร้านเสรีวิทยาภัณฑ์</v>
      </c>
      <c r="H19" s="15" t="s">
        <v>161</v>
      </c>
      <c r="I19" s="67"/>
      <c r="J19" s="92">
        <v>21714.45</v>
      </c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8.75" customHeight="1">
      <c r="A20" s="15"/>
      <c r="B20" s="13" t="s">
        <v>1949</v>
      </c>
      <c r="C20" s="14">
        <v>500</v>
      </c>
      <c r="D20" s="14">
        <f t="shared" si="0"/>
        <v>500</v>
      </c>
      <c r="E20" s="15" t="s">
        <v>155</v>
      </c>
      <c r="F20" s="68" t="s">
        <v>2062</v>
      </c>
      <c r="G20" s="68" t="str">
        <f>+F20</f>
        <v>ร้านไวนิลอินเทอร์ไพรส</v>
      </c>
      <c r="H20" s="15" t="s">
        <v>161</v>
      </c>
      <c r="I20" s="67"/>
      <c r="J20" s="92"/>
      <c r="K20" s="51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8.75" customHeight="1">
      <c r="A21" s="15"/>
      <c r="B21" s="13" t="str">
        <f>+B20</f>
        <v>ป้ายไวนิล</v>
      </c>
      <c r="C21" s="14">
        <v>300</v>
      </c>
      <c r="D21" s="14">
        <f t="shared" si="0"/>
        <v>300</v>
      </c>
      <c r="E21" s="15" t="s">
        <v>155</v>
      </c>
      <c r="F21" s="68" t="str">
        <f>+F20</f>
        <v>ร้านไวนิลอินเทอร์ไพรส</v>
      </c>
      <c r="G21" s="68" t="str">
        <f>+F21</f>
        <v>ร้านไวนิลอินเทอร์ไพรส</v>
      </c>
      <c r="H21" s="15" t="s">
        <v>161</v>
      </c>
      <c r="I21" s="67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8.75" customHeight="1">
      <c r="A22" s="15"/>
      <c r="B22" s="13" t="str">
        <f>+B21</f>
        <v>ป้ายไวนิล</v>
      </c>
      <c r="C22" s="14">
        <v>300</v>
      </c>
      <c r="D22" s="14">
        <f t="shared" si="0"/>
        <v>300</v>
      </c>
      <c r="E22" s="15" t="s">
        <v>155</v>
      </c>
      <c r="F22" s="68" t="str">
        <f>+F21</f>
        <v>ร้านไวนิลอินเทอร์ไพรส</v>
      </c>
      <c r="G22" s="68" t="str">
        <f>+F22</f>
        <v>ร้านไวนิลอินเทอร์ไพรส</v>
      </c>
      <c r="H22" s="15" t="s">
        <v>161</v>
      </c>
      <c r="I22" s="67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8.75" customHeight="1">
      <c r="A23" s="15"/>
      <c r="B23" s="13" t="s">
        <v>1833</v>
      </c>
      <c r="C23" s="14">
        <v>540</v>
      </c>
      <c r="D23" s="14">
        <f t="shared" si="0"/>
        <v>540</v>
      </c>
      <c r="E23" s="15" t="s">
        <v>155</v>
      </c>
      <c r="F23" s="68" t="str">
        <f>+F19</f>
        <v>ร้านเสรีวิทยาภัณฑ์</v>
      </c>
      <c r="G23" s="68" t="str">
        <f>+F23</f>
        <v>ร้านเสรีวิทยาภัณฑ์</v>
      </c>
      <c r="H23" s="15" t="s">
        <v>161</v>
      </c>
      <c r="I23" s="67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8.75" customHeight="1">
      <c r="A24" s="15"/>
      <c r="B24" s="13" t="str">
        <f>+B21</f>
        <v>ป้ายไวนิล</v>
      </c>
      <c r="C24" s="20">
        <v>1800</v>
      </c>
      <c r="D24" s="14">
        <f t="shared" si="0"/>
        <v>1800</v>
      </c>
      <c r="E24" s="15" t="str">
        <f>+E23</f>
        <v>วิธีเฉพาะเจาะจง</v>
      </c>
      <c r="F24" s="68" t="str">
        <f>+F20</f>
        <v>ร้านไวนิลอินเทอร์ไพรส</v>
      </c>
      <c r="G24" s="68" t="str">
        <f>+G21</f>
        <v>ร้านไวนิลอินเทอร์ไพรส</v>
      </c>
      <c r="H24" s="15" t="str">
        <f>+H23</f>
        <v>ราคาและคุณภาพสินค้า</v>
      </c>
      <c r="I24" s="67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8.75" customHeight="1">
      <c r="A25" s="15"/>
      <c r="B25" s="13" t="s">
        <v>2083</v>
      </c>
      <c r="C25" s="20">
        <v>450</v>
      </c>
      <c r="D25" s="14">
        <f t="shared" si="0"/>
        <v>450</v>
      </c>
      <c r="E25" s="15" t="str">
        <f>+E24</f>
        <v>วิธีเฉพาะเจาะจง</v>
      </c>
      <c r="F25" s="68" t="s">
        <v>2084</v>
      </c>
      <c r="G25" s="68" t="str">
        <f>+F25</f>
        <v>ร้านป้ากานดา</v>
      </c>
      <c r="H25" s="15" t="str">
        <f>+H24</f>
        <v>ราคาและคุณภาพสินค้า</v>
      </c>
      <c r="I25" s="67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8.75" customHeight="1" hidden="1">
      <c r="A26" s="15"/>
      <c r="B26" s="13"/>
      <c r="C26" s="20"/>
      <c r="D26" s="14"/>
      <c r="E26" s="15"/>
      <c r="F26" s="68"/>
      <c r="G26" s="68"/>
      <c r="H26" s="15"/>
      <c r="I26" s="67"/>
      <c r="J26" s="92"/>
      <c r="K26" s="4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8.75" customHeight="1" hidden="1">
      <c r="A27" s="15"/>
      <c r="B27" s="13"/>
      <c r="C27" s="20"/>
      <c r="D27" s="14"/>
      <c r="E27" s="15"/>
      <c r="F27" s="68"/>
      <c r="G27" s="68"/>
      <c r="H27" s="15"/>
      <c r="I27" s="67"/>
      <c r="J27" s="92"/>
      <c r="K27" s="4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8.75" customHeight="1" hidden="1">
      <c r="A28" s="15"/>
      <c r="B28" s="13"/>
      <c r="C28" s="20"/>
      <c r="D28" s="14"/>
      <c r="E28" s="15"/>
      <c r="F28" s="68"/>
      <c r="G28" s="68"/>
      <c r="H28" s="15"/>
      <c r="I28" s="67"/>
      <c r="J28" s="92"/>
      <c r="K28" s="4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8.75" customHeight="1" hidden="1">
      <c r="A29" s="15"/>
      <c r="B29" s="13"/>
      <c r="C29" s="20"/>
      <c r="D29" s="14"/>
      <c r="E29" s="15"/>
      <c r="F29" s="68"/>
      <c r="G29" s="68"/>
      <c r="H29" s="15"/>
      <c r="I29" s="67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9.5" customHeight="1" thickBot="1">
      <c r="A30" s="15"/>
      <c r="B30" s="17"/>
      <c r="C30" s="62">
        <f>SUM(C19:C25)</f>
        <v>4190</v>
      </c>
      <c r="D30" s="14"/>
      <c r="E30" s="13"/>
      <c r="F30" s="15"/>
      <c r="G30" s="13"/>
      <c r="H30" s="15"/>
      <c r="I30" s="13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23" customFormat="1" ht="19.5" customHeight="1" thickTop="1">
      <c r="A31" s="15"/>
      <c r="B31" s="17"/>
      <c r="C31" s="58"/>
      <c r="D31" s="14"/>
      <c r="E31" s="13"/>
      <c r="F31" s="15"/>
      <c r="G31" s="13"/>
      <c r="H31" s="15"/>
      <c r="I31" s="13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9.5" customHeight="1">
      <c r="A32" s="76">
        <v>3</v>
      </c>
      <c r="B32" s="169" t="s">
        <v>19</v>
      </c>
      <c r="C32" s="170"/>
      <c r="D32" s="170"/>
      <c r="E32" s="170"/>
      <c r="F32" s="170"/>
      <c r="G32" s="170"/>
      <c r="H32" s="170"/>
      <c r="I32" s="171"/>
      <c r="J32" s="92"/>
      <c r="K32" s="51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9.5" customHeight="1">
      <c r="A33" s="15"/>
      <c r="B33" s="13" t="s">
        <v>2063</v>
      </c>
      <c r="C33" s="14">
        <v>540</v>
      </c>
      <c r="D33" s="14">
        <f>+C33</f>
        <v>540</v>
      </c>
      <c r="E33" s="15" t="s">
        <v>155</v>
      </c>
      <c r="F33" s="68" t="str">
        <f>+F63</f>
        <v>น้ำยืนยางพารา สาขา 2 ช่องเม็ก</v>
      </c>
      <c r="G33" s="68" t="str">
        <f>+F33</f>
        <v>น้ำยืนยางพารา สาขา 2 ช่องเม็ก</v>
      </c>
      <c r="H33" s="15" t="s">
        <v>161</v>
      </c>
      <c r="I33" s="67"/>
      <c r="J33" s="92">
        <v>15450.13</v>
      </c>
      <c r="K33" s="45">
        <v>5950</v>
      </c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9.5" customHeight="1">
      <c r="A34" s="15"/>
      <c r="B34" s="13" t="s">
        <v>1833</v>
      </c>
      <c r="C34" s="14">
        <v>40</v>
      </c>
      <c r="D34" s="14">
        <f>+C34</f>
        <v>40</v>
      </c>
      <c r="E34" s="15" t="s">
        <v>155</v>
      </c>
      <c r="F34" s="68" t="s">
        <v>2064</v>
      </c>
      <c r="G34" s="68" t="str">
        <f aca="true" t="shared" si="1" ref="G34:G43">+F34</f>
        <v>หจก.โชคอารีย์สเตชันเนอรี่</v>
      </c>
      <c r="H34" s="15" t="s">
        <v>161</v>
      </c>
      <c r="I34" s="67"/>
      <c r="J34" s="92">
        <v>4500</v>
      </c>
      <c r="K34" s="45">
        <v>9376</v>
      </c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9.5" customHeight="1">
      <c r="A35" s="15"/>
      <c r="B35" s="13" t="s">
        <v>1833</v>
      </c>
      <c r="C35" s="14">
        <f>450+370</f>
        <v>820</v>
      </c>
      <c r="D35" s="14">
        <f aca="true" t="shared" si="2" ref="D35:D47">+C35</f>
        <v>820</v>
      </c>
      <c r="E35" s="15" t="s">
        <v>155</v>
      </c>
      <c r="F35" s="68" t="s">
        <v>2043</v>
      </c>
      <c r="G35" s="68" t="str">
        <f t="shared" si="1"/>
        <v>ซันไชน์ คอมพิวเตอร์เซ็นเตอร์</v>
      </c>
      <c r="H35" s="15" t="s">
        <v>161</v>
      </c>
      <c r="I35" s="67"/>
      <c r="J35" s="92"/>
      <c r="K35" s="45"/>
      <c r="L35" s="16"/>
      <c r="M35" s="16"/>
      <c r="N35" s="16"/>
      <c r="O35" s="16"/>
      <c r="P35" s="16"/>
      <c r="Q35" s="1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9.5" customHeight="1">
      <c r="A36" s="15"/>
      <c r="B36" s="13" t="s">
        <v>2065</v>
      </c>
      <c r="C36" s="14">
        <v>900</v>
      </c>
      <c r="D36" s="14">
        <f t="shared" si="2"/>
        <v>900</v>
      </c>
      <c r="E36" s="15" t="s">
        <v>155</v>
      </c>
      <c r="F36" s="71" t="str">
        <f>+F35</f>
        <v>ซันไชน์ คอมพิวเตอร์เซ็นเตอร์</v>
      </c>
      <c r="G36" s="68" t="str">
        <f t="shared" si="1"/>
        <v>ซันไชน์ คอมพิวเตอร์เซ็นเตอร์</v>
      </c>
      <c r="H36" s="15" t="s">
        <v>161</v>
      </c>
      <c r="I36" s="67"/>
      <c r="J36" s="92"/>
      <c r="K36" s="4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18" customFormat="1" ht="19.5" customHeight="1">
      <c r="A37" s="15"/>
      <c r="B37" s="13" t="s">
        <v>2066</v>
      </c>
      <c r="C37" s="14">
        <v>2555</v>
      </c>
      <c r="D37" s="14">
        <f t="shared" si="2"/>
        <v>2555</v>
      </c>
      <c r="E37" s="15" t="s">
        <v>155</v>
      </c>
      <c r="F37" s="68" t="s">
        <v>2067</v>
      </c>
      <c r="G37" s="68" t="str">
        <f t="shared" si="1"/>
        <v>ร้าน ส.วัฒนาอะไหล่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17" s="19" customFormat="1" ht="18.75" customHeight="1">
      <c r="A38" s="15"/>
      <c r="B38" s="13" t="str">
        <f>+B37</f>
        <v>ค่าซ่อมแซม (ยานพาหนะ)</v>
      </c>
      <c r="C38" s="14">
        <v>120</v>
      </c>
      <c r="D38" s="14">
        <f t="shared" si="2"/>
        <v>120</v>
      </c>
      <c r="E38" s="15" t="s">
        <v>155</v>
      </c>
      <c r="F38" s="68" t="s">
        <v>1939</v>
      </c>
      <c r="G38" s="68" t="str">
        <f t="shared" si="1"/>
        <v>เตชะช่องเม็กยางยนต์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</row>
    <row r="39" spans="1:17" s="19" customFormat="1" ht="19.5" customHeight="1">
      <c r="A39" s="15"/>
      <c r="B39" s="13" t="str">
        <f>+B35</f>
        <v>ค่าเครื่องเขียน - แบบพิมพ์</v>
      </c>
      <c r="C39" s="14">
        <v>610</v>
      </c>
      <c r="D39" s="14">
        <f t="shared" si="2"/>
        <v>610</v>
      </c>
      <c r="E39" s="15" t="s">
        <v>155</v>
      </c>
      <c r="F39" s="71" t="str">
        <f>+F34</f>
        <v>หจก.โชคอารีย์สเตชันเนอรี่</v>
      </c>
      <c r="G39" s="68" t="str">
        <f t="shared" si="1"/>
        <v>หจก.โชคอารีย์สเตชันเนอรี่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</row>
    <row r="40" spans="1:17" s="19" customFormat="1" ht="19.5" customHeight="1">
      <c r="A40" s="15"/>
      <c r="B40" s="13" t="s">
        <v>2066</v>
      </c>
      <c r="C40" s="14">
        <v>3300</v>
      </c>
      <c r="D40" s="14">
        <f t="shared" si="2"/>
        <v>3300</v>
      </c>
      <c r="E40" s="15" t="s">
        <v>155</v>
      </c>
      <c r="F40" s="71" t="s">
        <v>1915</v>
      </c>
      <c r="G40" s="68" t="str">
        <f t="shared" si="1"/>
        <v>แจ๊คไดนาโม</v>
      </c>
      <c r="H40" s="15" t="s">
        <v>161</v>
      </c>
      <c r="I40" s="67"/>
      <c r="J40" s="92"/>
      <c r="K40" s="45"/>
      <c r="L40" s="16"/>
      <c r="M40" s="16"/>
      <c r="N40" s="16"/>
      <c r="O40" s="16"/>
      <c r="P40" s="16"/>
      <c r="Q40" s="16"/>
    </row>
    <row r="41" spans="1:17" s="19" customFormat="1" ht="19.5" customHeight="1">
      <c r="A41" s="15"/>
      <c r="B41" s="13" t="s">
        <v>33</v>
      </c>
      <c r="C41" s="14">
        <v>630</v>
      </c>
      <c r="D41" s="14">
        <f t="shared" si="2"/>
        <v>630</v>
      </c>
      <c r="E41" s="15" t="s">
        <v>155</v>
      </c>
      <c r="F41" s="68" t="str">
        <f>+F33</f>
        <v>น้ำยืนยางพารา สาขา 2 ช่องเม็ก</v>
      </c>
      <c r="G41" s="68" t="str">
        <f t="shared" si="1"/>
        <v>น้ำยืนยางพารา สาขา 2 ช่องเม็ก</v>
      </c>
      <c r="H41" s="15" t="s">
        <v>161</v>
      </c>
      <c r="I41" s="67"/>
      <c r="J41" s="92">
        <v>12485.98</v>
      </c>
      <c r="K41" s="45"/>
      <c r="L41" s="16"/>
      <c r="M41" s="16"/>
      <c r="N41" s="16"/>
      <c r="O41" s="16"/>
      <c r="P41" s="16"/>
      <c r="Q41" s="16"/>
    </row>
    <row r="42" spans="1:17" s="19" customFormat="1" ht="19.5" customHeight="1">
      <c r="A42" s="15"/>
      <c r="B42" s="13" t="str">
        <f>+B40</f>
        <v>ค่าซ่อมแซม (ยานพาหนะ)</v>
      </c>
      <c r="C42" s="14">
        <v>120</v>
      </c>
      <c r="D42" s="14">
        <f t="shared" si="2"/>
        <v>120</v>
      </c>
      <c r="E42" s="15" t="s">
        <v>155</v>
      </c>
      <c r="F42" s="68" t="str">
        <f>+F40</f>
        <v>แจ๊คไดนาโม</v>
      </c>
      <c r="G42" s="68" t="str">
        <f t="shared" si="1"/>
        <v>แจ๊คไดนาโม</v>
      </c>
      <c r="H42" s="15" t="s">
        <v>161</v>
      </c>
      <c r="I42" s="67"/>
      <c r="J42" s="92"/>
      <c r="K42" s="45"/>
      <c r="L42" s="16"/>
      <c r="M42" s="16"/>
      <c r="N42" s="16"/>
      <c r="O42" s="16"/>
      <c r="P42" s="16"/>
      <c r="Q42" s="16"/>
    </row>
    <row r="43" spans="1:17" s="19" customFormat="1" ht="19.5" customHeight="1">
      <c r="A43" s="15"/>
      <c r="B43" s="13" t="str">
        <f>+B40</f>
        <v>ค่าซ่อมแซม (ยานพาหนะ)</v>
      </c>
      <c r="C43" s="14">
        <v>275</v>
      </c>
      <c r="D43" s="14">
        <f t="shared" si="2"/>
        <v>275</v>
      </c>
      <c r="E43" s="15" t="s">
        <v>155</v>
      </c>
      <c r="F43" s="68" t="str">
        <f>+F41</f>
        <v>น้ำยืนยางพารา สาขา 2 ช่องเม็ก</v>
      </c>
      <c r="G43" s="68" t="str">
        <f t="shared" si="1"/>
        <v>น้ำยืนยางพารา สาขา 2 ช่องเม็ก</v>
      </c>
      <c r="H43" s="15" t="s">
        <v>161</v>
      </c>
      <c r="I43" s="67"/>
      <c r="J43" s="92"/>
      <c r="K43" s="45"/>
      <c r="L43" s="16"/>
      <c r="M43" s="16"/>
      <c r="N43" s="16"/>
      <c r="O43" s="16"/>
      <c r="P43" s="16"/>
      <c r="Q43" s="16"/>
    </row>
    <row r="44" spans="1:17" s="19" customFormat="1" ht="19.5" customHeight="1">
      <c r="A44" s="15"/>
      <c r="B44" s="13" t="str">
        <f>+B42</f>
        <v>ค่าซ่อมแซม (ยานพาหนะ)</v>
      </c>
      <c r="C44" s="20">
        <v>120</v>
      </c>
      <c r="D44" s="14">
        <f t="shared" si="2"/>
        <v>120</v>
      </c>
      <c r="E44" s="15" t="str">
        <f>+E43</f>
        <v>วิธีเฉพาะเจาะจง</v>
      </c>
      <c r="F44" s="68" t="str">
        <f>+F38</f>
        <v>เตชะช่องเม็กยางยนต์</v>
      </c>
      <c r="G44" s="68" t="str">
        <f>+F44</f>
        <v>เตชะช่องเม็กยางยนต์</v>
      </c>
      <c r="H44" s="15" t="s">
        <v>161</v>
      </c>
      <c r="I44" s="67"/>
      <c r="J44" s="92"/>
      <c r="K44" s="45"/>
      <c r="L44" s="16"/>
      <c r="M44" s="16"/>
      <c r="N44" s="16"/>
      <c r="O44" s="16"/>
      <c r="P44" s="16"/>
      <c r="Q44" s="16"/>
    </row>
    <row r="45" spans="1:17" s="19" customFormat="1" ht="19.5" customHeight="1">
      <c r="A45" s="15"/>
      <c r="B45" s="13" t="str">
        <f>+B44</f>
        <v>ค่าซ่อมแซม (ยานพาหนะ)</v>
      </c>
      <c r="C45" s="20">
        <v>680</v>
      </c>
      <c r="D45" s="14">
        <f t="shared" si="2"/>
        <v>680</v>
      </c>
      <c r="E45" s="15" t="str">
        <f>+E44</f>
        <v>วิธีเฉพาะเจาะจง</v>
      </c>
      <c r="F45" s="68" t="str">
        <f>+F41</f>
        <v>น้ำยืนยางพารา สาขา 2 ช่องเม็ก</v>
      </c>
      <c r="G45" s="68" t="str">
        <f>+F45</f>
        <v>น้ำยืนยางพารา สาขา 2 ช่องเม็ก</v>
      </c>
      <c r="H45" s="15" t="s">
        <v>161</v>
      </c>
      <c r="I45" s="67"/>
      <c r="J45" s="92"/>
      <c r="K45" s="45"/>
      <c r="L45" s="16"/>
      <c r="M45" s="16"/>
      <c r="N45" s="16"/>
      <c r="O45" s="16"/>
      <c r="P45" s="16"/>
      <c r="Q45" s="16"/>
    </row>
    <row r="46" spans="1:17" s="19" customFormat="1" ht="19.5" customHeight="1" hidden="1">
      <c r="A46" s="15"/>
      <c r="B46" s="13"/>
      <c r="C46" s="20"/>
      <c r="D46" s="14">
        <f t="shared" si="2"/>
        <v>0</v>
      </c>
      <c r="E46" s="15" t="str">
        <f>+E45</f>
        <v>วิธีเฉพาะเจาะจง</v>
      </c>
      <c r="F46" s="68">
        <v>0</v>
      </c>
      <c r="G46" s="68" t="str">
        <f>+G41</f>
        <v>น้ำยืนยางพารา สาขา 2 ช่องเม็ก</v>
      </c>
      <c r="H46" s="15" t="s">
        <v>161</v>
      </c>
      <c r="I46" s="67"/>
      <c r="J46" s="92"/>
      <c r="K46" s="45"/>
      <c r="L46" s="16"/>
      <c r="M46" s="16"/>
      <c r="N46" s="16"/>
      <c r="O46" s="16"/>
      <c r="P46" s="16"/>
      <c r="Q46" s="16"/>
    </row>
    <row r="47" spans="1:17" s="19" customFormat="1" ht="19.5" customHeight="1" hidden="1">
      <c r="A47" s="15"/>
      <c r="B47" s="13"/>
      <c r="C47" s="20"/>
      <c r="D47" s="14">
        <f t="shared" si="2"/>
        <v>0</v>
      </c>
      <c r="E47" s="15" t="str">
        <f>+E46</f>
        <v>วิธีเฉพาะเจาะจง</v>
      </c>
      <c r="F47" s="68">
        <v>0</v>
      </c>
      <c r="G47" s="68">
        <f>+F47</f>
        <v>0</v>
      </c>
      <c r="H47" s="15" t="str">
        <f>+H46</f>
        <v>ราคาและคุณภาพสินค้า</v>
      </c>
      <c r="I47" s="67"/>
      <c r="J47" s="92"/>
      <c r="K47" s="45"/>
      <c r="L47" s="16"/>
      <c r="M47" s="16"/>
      <c r="N47" s="16"/>
      <c r="O47" s="16"/>
      <c r="P47" s="16"/>
      <c r="Q47" s="16"/>
    </row>
    <row r="48" spans="1:17" s="19" customFormat="1" ht="19.5" customHeight="1" hidden="1">
      <c r="A48" s="15"/>
      <c r="B48" s="13"/>
      <c r="C48" s="20"/>
      <c r="D48" s="14"/>
      <c r="E48" s="15"/>
      <c r="F48" s="68"/>
      <c r="G48" s="68"/>
      <c r="H48" s="15"/>
      <c r="I48" s="67"/>
      <c r="J48" s="92"/>
      <c r="K48" s="45"/>
      <c r="L48" s="16"/>
      <c r="M48" s="16"/>
      <c r="N48" s="16"/>
      <c r="O48" s="16"/>
      <c r="P48" s="16"/>
      <c r="Q48" s="16"/>
    </row>
    <row r="49" spans="1:17" s="19" customFormat="1" ht="19.5" customHeight="1" hidden="1">
      <c r="A49" s="15"/>
      <c r="B49" s="13"/>
      <c r="C49" s="20"/>
      <c r="D49" s="14"/>
      <c r="E49" s="15"/>
      <c r="F49" s="68"/>
      <c r="G49" s="68"/>
      <c r="H49" s="15"/>
      <c r="I49" s="67"/>
      <c r="J49" s="92"/>
      <c r="K49" s="45"/>
      <c r="L49" s="16"/>
      <c r="M49" s="16"/>
      <c r="N49" s="16"/>
      <c r="O49" s="16"/>
      <c r="P49" s="16"/>
      <c r="Q49" s="16"/>
    </row>
    <row r="50" spans="1:17" s="19" customFormat="1" ht="19.5" customHeight="1" thickBot="1">
      <c r="A50" s="15"/>
      <c r="B50" s="17"/>
      <c r="C50" s="62">
        <f>SUM(C33:C47)</f>
        <v>10710</v>
      </c>
      <c r="D50" s="14"/>
      <c r="E50" s="13"/>
      <c r="F50" s="15"/>
      <c r="G50" s="13"/>
      <c r="H50" s="15"/>
      <c r="I50" s="13"/>
      <c r="J50" s="92"/>
      <c r="K50" s="45"/>
      <c r="L50" s="16"/>
      <c r="M50" s="16"/>
      <c r="N50" s="16"/>
      <c r="O50" s="16"/>
      <c r="P50" s="16"/>
      <c r="Q50" s="16"/>
    </row>
    <row r="51" spans="1:17" s="19" customFormat="1" ht="19.5" customHeight="1" thickTop="1">
      <c r="A51" s="15"/>
      <c r="B51" s="17"/>
      <c r="C51" s="58"/>
      <c r="D51" s="14"/>
      <c r="E51" s="13"/>
      <c r="F51" s="15"/>
      <c r="G51" s="13"/>
      <c r="H51" s="15"/>
      <c r="I51" s="13"/>
      <c r="J51" s="92"/>
      <c r="L51" s="16"/>
      <c r="M51" s="16"/>
      <c r="N51" s="16"/>
      <c r="O51" s="16"/>
      <c r="P51" s="16"/>
      <c r="Q51" s="16"/>
    </row>
    <row r="52" spans="1:29" s="18" customFormat="1" ht="19.5" customHeight="1">
      <c r="A52" s="28"/>
      <c r="B52" s="29"/>
      <c r="C52" s="10"/>
      <c r="D52" s="60"/>
      <c r="E52" s="30"/>
      <c r="F52" s="28"/>
      <c r="G52" s="30"/>
      <c r="H52" s="28"/>
      <c r="I52" s="30"/>
      <c r="J52" s="92"/>
      <c r="K52" s="45"/>
      <c r="L52" s="16"/>
      <c r="M52" s="16"/>
      <c r="N52" s="16"/>
      <c r="O52" s="16"/>
      <c r="P52" s="16"/>
      <c r="Q52" s="1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9.5" customHeight="1">
      <c r="A53" s="28"/>
      <c r="B53" s="29"/>
      <c r="C53" s="60">
        <f>+C16+C30+C50</f>
        <v>23070</v>
      </c>
      <c r="D53" s="60"/>
      <c r="E53" s="30"/>
      <c r="F53" s="28"/>
      <c r="G53" s="30"/>
      <c r="H53" s="30"/>
      <c r="I53" s="30"/>
      <c r="J53" s="92"/>
      <c r="K53" s="45"/>
      <c r="L53" s="16"/>
      <c r="M53" s="16"/>
      <c r="N53" s="16"/>
      <c r="O53" s="16"/>
      <c r="P53" s="16"/>
      <c r="Q53" s="1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9.5" customHeight="1">
      <c r="A54" s="38"/>
      <c r="B54" s="39"/>
      <c r="C54" s="65"/>
      <c r="D54" s="41"/>
      <c r="E54" s="40"/>
      <c r="F54" s="38"/>
      <c r="G54" s="40"/>
      <c r="H54" s="40"/>
      <c r="I54" s="40"/>
      <c r="J54" s="92"/>
      <c r="K54" s="45"/>
      <c r="L54" s="16"/>
      <c r="M54" s="16"/>
      <c r="N54" s="16"/>
      <c r="O54" s="16"/>
      <c r="P54" s="16"/>
      <c r="Q54" s="1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ht="21.75" customHeight="1"/>
    <row r="56" spans="1:9" ht="24">
      <c r="A56" s="172" t="str">
        <f>+A2</f>
        <v>สรุปผลการดำเนินการจัดซื้อจัดจ้างในรอบเดือน</v>
      </c>
      <c r="B56" s="172"/>
      <c r="C56" s="172"/>
      <c r="D56" s="172"/>
      <c r="E56" s="172"/>
      <c r="F56" s="172"/>
      <c r="G56" s="172"/>
      <c r="H56" s="172"/>
      <c r="I56" s="72"/>
    </row>
    <row r="57" spans="1:9" ht="24">
      <c r="A57" s="172" t="s">
        <v>1</v>
      </c>
      <c r="B57" s="172"/>
      <c r="C57" s="172"/>
      <c r="D57" s="172"/>
      <c r="E57" s="172"/>
      <c r="F57" s="172"/>
      <c r="G57" s="172"/>
      <c r="H57" s="172"/>
      <c r="I57" s="72"/>
    </row>
    <row r="58" spans="1:9" ht="24">
      <c r="A58" s="173" t="str">
        <f>+A4</f>
        <v>วันที่ 31  พฤษภาคม 2562</v>
      </c>
      <c r="B58" s="173"/>
      <c r="C58" s="173"/>
      <c r="D58" s="173"/>
      <c r="E58" s="173"/>
      <c r="F58" s="173"/>
      <c r="G58" s="173"/>
      <c r="H58" s="173"/>
      <c r="I58" s="55" t="str">
        <f>+I4</f>
        <v>แบบ สขร.1</v>
      </c>
    </row>
    <row r="59" spans="1:9" ht="71.25" customHeight="1">
      <c r="A59" s="3" t="s">
        <v>149</v>
      </c>
      <c r="B59" s="3" t="s">
        <v>146</v>
      </c>
      <c r="C59" s="3" t="s">
        <v>147</v>
      </c>
      <c r="D59" s="3" t="s">
        <v>148</v>
      </c>
      <c r="E59" s="3" t="s">
        <v>150</v>
      </c>
      <c r="F59" s="3" t="s">
        <v>152</v>
      </c>
      <c r="G59" s="3" t="s">
        <v>153</v>
      </c>
      <c r="H59" s="3" t="s">
        <v>154</v>
      </c>
      <c r="I59" s="3" t="s">
        <v>156</v>
      </c>
    </row>
    <row r="60" spans="1:29" s="18" customFormat="1" ht="19.5" customHeight="1">
      <c r="A60" s="177" t="s">
        <v>22</v>
      </c>
      <c r="B60" s="178"/>
      <c r="C60" s="66">
        <f>+C53</f>
        <v>23070</v>
      </c>
      <c r="D60" s="54"/>
      <c r="E60" s="53"/>
      <c r="F60" s="52"/>
      <c r="G60" s="53"/>
      <c r="H60" s="52"/>
      <c r="I60" s="53"/>
      <c r="J60" s="92"/>
      <c r="K60" s="45"/>
      <c r="L60" s="16"/>
      <c r="M60" s="16"/>
      <c r="N60" s="16"/>
      <c r="O60" s="16"/>
      <c r="P60" s="16"/>
      <c r="Q60" s="1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9.5" customHeight="1">
      <c r="A61" s="76">
        <v>4</v>
      </c>
      <c r="B61" s="169" t="s">
        <v>20</v>
      </c>
      <c r="C61" s="170"/>
      <c r="D61" s="170"/>
      <c r="E61" s="170"/>
      <c r="F61" s="170"/>
      <c r="G61" s="170"/>
      <c r="H61" s="170"/>
      <c r="I61" s="171"/>
      <c r="J61" s="92"/>
      <c r="K61" s="51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>
      <c r="A62" s="15"/>
      <c r="B62" s="13" t="s">
        <v>2065</v>
      </c>
      <c r="C62" s="14">
        <v>800</v>
      </c>
      <c r="D62" s="14">
        <f>+C62</f>
        <v>800</v>
      </c>
      <c r="E62" s="15" t="s">
        <v>155</v>
      </c>
      <c r="F62" s="71" t="str">
        <f>+F35</f>
        <v>ซันไชน์ คอมพิวเตอร์เซ็นเตอร์</v>
      </c>
      <c r="G62" s="71" t="str">
        <f>+F62</f>
        <v>ซันไชน์ คอมพิวเตอร์เซ็นเตอร์</v>
      </c>
      <c r="H62" s="15" t="s">
        <v>161</v>
      </c>
      <c r="I62" s="67"/>
      <c r="J62" s="92">
        <v>3145</v>
      </c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>
      <c r="A63" s="15"/>
      <c r="B63" s="13" t="s">
        <v>2063</v>
      </c>
      <c r="C63" s="14">
        <v>6000</v>
      </c>
      <c r="D63" s="14">
        <f>+C63</f>
        <v>6000</v>
      </c>
      <c r="E63" s="15" t="s">
        <v>155</v>
      </c>
      <c r="F63" s="71" t="s">
        <v>2046</v>
      </c>
      <c r="G63" s="71" t="str">
        <f>+F63</f>
        <v>น้ำยืนยางพารา สาขา 2 ช่องเม็ก</v>
      </c>
      <c r="H63" s="15" t="s">
        <v>161</v>
      </c>
      <c r="I63" s="67"/>
      <c r="J63" s="92" t="s">
        <v>1819</v>
      </c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9.5" customHeight="1">
      <c r="A64" s="15"/>
      <c r="B64" s="13" t="s">
        <v>2068</v>
      </c>
      <c r="C64" s="26">
        <v>41822</v>
      </c>
      <c r="D64" s="14">
        <f>+C64</f>
        <v>41822</v>
      </c>
      <c r="E64" s="15" t="s">
        <v>155</v>
      </c>
      <c r="F64" s="71" t="s">
        <v>2069</v>
      </c>
      <c r="G64" s="71" t="str">
        <f aca="true" t="shared" si="3" ref="G64:G77">+F64</f>
        <v>ร้านศรีขุนหาญ</v>
      </c>
      <c r="H64" s="15" t="s">
        <v>161</v>
      </c>
      <c r="I64" s="67"/>
      <c r="J64" s="92" t="s">
        <v>1820</v>
      </c>
      <c r="K64" s="47"/>
      <c r="L64" s="16"/>
      <c r="M64" s="16"/>
      <c r="N64" s="16"/>
      <c r="O64" s="16"/>
      <c r="P64" s="16"/>
      <c r="Q64" s="16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9.5" customHeight="1" hidden="1">
      <c r="A65" s="15"/>
      <c r="B65" s="13"/>
      <c r="C65" s="14"/>
      <c r="D65" s="14">
        <f>+C65</f>
        <v>0</v>
      </c>
      <c r="E65" s="15" t="s">
        <v>155</v>
      </c>
      <c r="F65" s="71"/>
      <c r="G65" s="71">
        <f>+F65</f>
        <v>0</v>
      </c>
      <c r="H65" s="15" t="s">
        <v>161</v>
      </c>
      <c r="I65" s="67"/>
      <c r="J65" s="92" t="s">
        <v>1819</v>
      </c>
      <c r="K65" s="45"/>
      <c r="L65" s="16"/>
      <c r="M65" s="16"/>
      <c r="N65" s="16"/>
      <c r="O65" s="16"/>
      <c r="P65" s="16"/>
      <c r="Q65" s="16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9.5" customHeight="1" hidden="1">
      <c r="A66" s="15"/>
      <c r="B66" s="13"/>
      <c r="C66" s="14"/>
      <c r="D66" s="14">
        <f aca="true" t="shared" si="4" ref="D66:D77">+C66</f>
        <v>0</v>
      </c>
      <c r="E66" s="15" t="s">
        <v>155</v>
      </c>
      <c r="F66" s="71"/>
      <c r="G66" s="71">
        <f t="shared" si="3"/>
        <v>0</v>
      </c>
      <c r="H66" s="15" t="s">
        <v>161</v>
      </c>
      <c r="I66" s="67"/>
      <c r="J66" s="92" t="s">
        <v>1818</v>
      </c>
      <c r="K66" s="47"/>
      <c r="M66" s="16"/>
      <c r="N66" s="16"/>
      <c r="O66" s="16"/>
      <c r="P66" s="16"/>
      <c r="Q66" s="16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9.5" customHeight="1" hidden="1">
      <c r="A67" s="15"/>
      <c r="B67" s="13"/>
      <c r="C67" s="14"/>
      <c r="D67" s="14">
        <f t="shared" si="4"/>
        <v>0</v>
      </c>
      <c r="E67" s="15" t="s">
        <v>155</v>
      </c>
      <c r="F67" s="71"/>
      <c r="G67" s="71">
        <f t="shared" si="3"/>
        <v>0</v>
      </c>
      <c r="H67" s="15" t="s">
        <v>161</v>
      </c>
      <c r="I67" s="67"/>
      <c r="J67" s="91">
        <v>6076.75</v>
      </c>
      <c r="K67" s="45"/>
      <c r="L67" s="16"/>
      <c r="M67" s="16"/>
      <c r="N67" s="16"/>
      <c r="O67" s="16"/>
      <c r="P67" s="16"/>
      <c r="Q67" s="16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9.5" customHeight="1" hidden="1">
      <c r="A68" s="15"/>
      <c r="B68" s="13"/>
      <c r="C68" s="14"/>
      <c r="D68" s="14">
        <f t="shared" si="4"/>
        <v>0</v>
      </c>
      <c r="E68" s="15" t="s">
        <v>155</v>
      </c>
      <c r="F68" s="71"/>
      <c r="G68" s="71">
        <f t="shared" si="3"/>
        <v>0</v>
      </c>
      <c r="H68" s="15" t="s">
        <v>161</v>
      </c>
      <c r="I68" s="67"/>
      <c r="J68" s="92"/>
      <c r="K68" s="45"/>
      <c r="L68" s="16"/>
      <c r="M68" s="16"/>
      <c r="N68" s="16"/>
      <c r="O68" s="16"/>
      <c r="P68" s="16"/>
      <c r="Q68" s="16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9.5" customHeight="1" hidden="1">
      <c r="A69" s="15"/>
      <c r="B69" s="13"/>
      <c r="C69" s="14"/>
      <c r="D69" s="14">
        <f t="shared" si="4"/>
        <v>0</v>
      </c>
      <c r="E69" s="15" t="s">
        <v>155</v>
      </c>
      <c r="F69" s="68"/>
      <c r="G69" s="71">
        <f t="shared" si="3"/>
        <v>0</v>
      </c>
      <c r="H69" s="15" t="s">
        <v>161</v>
      </c>
      <c r="I69" s="67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 hidden="1">
      <c r="A70" s="15"/>
      <c r="B70" s="13"/>
      <c r="C70" s="14"/>
      <c r="D70" s="14">
        <f t="shared" si="4"/>
        <v>0</v>
      </c>
      <c r="E70" s="15" t="s">
        <v>155</v>
      </c>
      <c r="F70" s="68"/>
      <c r="G70" s="71">
        <f t="shared" si="3"/>
        <v>0</v>
      </c>
      <c r="H70" s="15" t="s">
        <v>161</v>
      </c>
      <c r="I70" s="15"/>
      <c r="J70" s="92"/>
      <c r="K70" s="45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 hidden="1">
      <c r="A71" s="15"/>
      <c r="B71" s="13"/>
      <c r="C71" s="14"/>
      <c r="D71" s="14">
        <f t="shared" si="4"/>
        <v>0</v>
      </c>
      <c r="E71" s="15" t="s">
        <v>155</v>
      </c>
      <c r="F71" s="68"/>
      <c r="G71" s="71">
        <f t="shared" si="3"/>
        <v>0</v>
      </c>
      <c r="H71" s="15" t="s">
        <v>161</v>
      </c>
      <c r="I71" s="15"/>
      <c r="J71" s="92"/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 hidden="1">
      <c r="A72" s="15"/>
      <c r="B72" s="13"/>
      <c r="C72" s="14"/>
      <c r="D72" s="14">
        <f t="shared" si="4"/>
        <v>0</v>
      </c>
      <c r="E72" s="15" t="s">
        <v>155</v>
      </c>
      <c r="F72" s="68"/>
      <c r="G72" s="71">
        <f t="shared" si="3"/>
        <v>0</v>
      </c>
      <c r="H72" s="15" t="s">
        <v>161</v>
      </c>
      <c r="I72" s="15"/>
      <c r="J72" s="92"/>
      <c r="K72" s="158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 hidden="1">
      <c r="A73" s="15"/>
      <c r="B73" s="17"/>
      <c r="C73" s="14"/>
      <c r="D73" s="14">
        <f t="shared" si="4"/>
        <v>0</v>
      </c>
      <c r="E73" s="15" t="s">
        <v>155</v>
      </c>
      <c r="F73" s="68"/>
      <c r="G73" s="71">
        <f t="shared" si="3"/>
        <v>0</v>
      </c>
      <c r="H73" s="15" t="s">
        <v>161</v>
      </c>
      <c r="I73" s="15"/>
      <c r="J73" s="92"/>
      <c r="K73" s="45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 hidden="1">
      <c r="A74" s="15"/>
      <c r="B74" s="17"/>
      <c r="C74" s="14"/>
      <c r="D74" s="14">
        <f t="shared" si="4"/>
        <v>0</v>
      </c>
      <c r="E74" s="15" t="s">
        <v>155</v>
      </c>
      <c r="F74" s="68"/>
      <c r="G74" s="71">
        <f t="shared" si="3"/>
        <v>0</v>
      </c>
      <c r="H74" s="15" t="s">
        <v>161</v>
      </c>
      <c r="I74" s="15"/>
      <c r="J74" s="92"/>
      <c r="K74" s="45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 hidden="1">
      <c r="A75" s="15"/>
      <c r="B75" s="17"/>
      <c r="C75" s="14"/>
      <c r="D75" s="14">
        <f t="shared" si="4"/>
        <v>0</v>
      </c>
      <c r="E75" s="15" t="s">
        <v>155</v>
      </c>
      <c r="F75" s="68"/>
      <c r="G75" s="71">
        <f t="shared" si="3"/>
        <v>0</v>
      </c>
      <c r="H75" s="15" t="s">
        <v>161</v>
      </c>
      <c r="I75" s="15"/>
      <c r="J75" s="92"/>
      <c r="K75" s="45"/>
      <c r="L75" s="16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 hidden="1">
      <c r="A76" s="15"/>
      <c r="B76" s="17"/>
      <c r="C76" s="14"/>
      <c r="D76" s="14">
        <f t="shared" si="4"/>
        <v>0</v>
      </c>
      <c r="E76" s="15" t="s">
        <v>155</v>
      </c>
      <c r="F76" s="68"/>
      <c r="G76" s="71">
        <f t="shared" si="3"/>
        <v>0</v>
      </c>
      <c r="H76" s="15" t="s">
        <v>161</v>
      </c>
      <c r="I76" s="15"/>
      <c r="J76" s="92"/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 hidden="1">
      <c r="A77" s="15"/>
      <c r="B77" s="17"/>
      <c r="C77" s="26"/>
      <c r="D77" s="14">
        <f t="shared" si="4"/>
        <v>0</v>
      </c>
      <c r="E77" s="15" t="s">
        <v>155</v>
      </c>
      <c r="F77" s="68"/>
      <c r="G77" s="71">
        <f t="shared" si="3"/>
        <v>0</v>
      </c>
      <c r="H77" s="15" t="s">
        <v>161</v>
      </c>
      <c r="I77" s="15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 thickBot="1">
      <c r="A78" s="15"/>
      <c r="B78" s="17"/>
      <c r="C78" s="21">
        <f>SUM(C62:C77)</f>
        <v>48622</v>
      </c>
      <c r="D78" s="14"/>
      <c r="E78" s="13"/>
      <c r="F78" s="15"/>
      <c r="G78" s="71"/>
      <c r="H78" s="15"/>
      <c r="I78" s="15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 thickTop="1">
      <c r="A79" s="78"/>
      <c r="B79" s="78"/>
      <c r="C79" s="80"/>
      <c r="D79" s="81"/>
      <c r="E79" s="82"/>
      <c r="F79" s="79"/>
      <c r="G79" s="82"/>
      <c r="H79" s="79"/>
      <c r="I79" s="83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>
      <c r="A80" s="159">
        <v>5</v>
      </c>
      <c r="B80" s="169" t="s">
        <v>23</v>
      </c>
      <c r="C80" s="170"/>
      <c r="D80" s="170"/>
      <c r="E80" s="170"/>
      <c r="F80" s="170"/>
      <c r="G80" s="170"/>
      <c r="H80" s="170"/>
      <c r="I80" s="171"/>
      <c r="J80" s="92"/>
      <c r="K80" s="51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>
      <c r="A81" s="15"/>
      <c r="B81" s="13" t="s">
        <v>2076</v>
      </c>
      <c r="C81" s="14">
        <v>250</v>
      </c>
      <c r="D81" s="14">
        <f>+C81</f>
        <v>250</v>
      </c>
      <c r="E81" s="15" t="s">
        <v>155</v>
      </c>
      <c r="F81" s="68" t="s">
        <v>2077</v>
      </c>
      <c r="G81" s="68" t="str">
        <f>+F81</f>
        <v>ร้านทองศุนย์ สาขา 2</v>
      </c>
      <c r="H81" s="15" t="s">
        <v>161</v>
      </c>
      <c r="I81" s="67"/>
      <c r="J81" s="92">
        <v>55544.06</v>
      </c>
      <c r="K81" s="45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>
      <c r="A82" s="15"/>
      <c r="B82" s="13" t="s">
        <v>2015</v>
      </c>
      <c r="C82" s="14">
        <v>2070</v>
      </c>
      <c r="D82" s="14">
        <f>+C82</f>
        <v>2070</v>
      </c>
      <c r="E82" s="15" t="s">
        <v>155</v>
      </c>
      <c r="F82" s="68" t="s">
        <v>2085</v>
      </c>
      <c r="G82" s="68" t="str">
        <f aca="true" t="shared" si="5" ref="G82:G91">+F82</f>
        <v>พาวเวอร์ทูลส์</v>
      </c>
      <c r="H82" s="15" t="s">
        <v>161</v>
      </c>
      <c r="I82" s="67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>
      <c r="A83" s="15"/>
      <c r="B83" s="13" t="s">
        <v>2086</v>
      </c>
      <c r="C83" s="14">
        <f>240+120+120</f>
        <v>480</v>
      </c>
      <c r="D83" s="14">
        <f aca="true" t="shared" si="6" ref="D83:D98">+C83</f>
        <v>480</v>
      </c>
      <c r="E83" s="15" t="s">
        <v>155</v>
      </c>
      <c r="F83" s="68" t="s">
        <v>2087</v>
      </c>
      <c r="G83" s="68" t="str">
        <f t="shared" si="5"/>
        <v>นิรันดร์ยนต์ 2</v>
      </c>
      <c r="H83" s="15" t="s">
        <v>161</v>
      </c>
      <c r="I83" s="67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>
      <c r="A84" s="15"/>
      <c r="B84" s="13" t="str">
        <f>+B83</f>
        <v>ค่าซ่อมแซม (ยานพหานะ)</v>
      </c>
      <c r="C84" s="14">
        <v>120</v>
      </c>
      <c r="D84" s="14">
        <f t="shared" si="6"/>
        <v>120</v>
      </c>
      <c r="E84" s="15" t="s">
        <v>155</v>
      </c>
      <c r="F84" s="13" t="str">
        <f>+F83</f>
        <v>นิรันดร์ยนต์ 2</v>
      </c>
      <c r="G84" s="68" t="str">
        <f>+F84</f>
        <v>นิรันดร์ยนต์ 2</v>
      </c>
      <c r="H84" s="15" t="s">
        <v>161</v>
      </c>
      <c r="I84" s="67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>
      <c r="A85" s="15"/>
      <c r="B85" s="13" t="str">
        <f>+B84</f>
        <v>ค่าซ่อมแซม (ยานพหานะ)</v>
      </c>
      <c r="C85" s="14">
        <v>100</v>
      </c>
      <c r="D85" s="14">
        <f t="shared" si="6"/>
        <v>100</v>
      </c>
      <c r="E85" s="15" t="s">
        <v>155</v>
      </c>
      <c r="F85" s="68" t="s">
        <v>1954</v>
      </c>
      <c r="G85" s="68" t="str">
        <f t="shared" si="5"/>
        <v>ร้าน ท.อุบลยางไทย</v>
      </c>
      <c r="H85" s="15" t="s">
        <v>161</v>
      </c>
      <c r="I85" s="67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>
      <c r="A86" s="15"/>
      <c r="B86" s="13" t="s">
        <v>2088</v>
      </c>
      <c r="C86" s="14">
        <v>300</v>
      </c>
      <c r="D86" s="14">
        <f t="shared" si="6"/>
        <v>300</v>
      </c>
      <c r="E86" s="15" t="s">
        <v>155</v>
      </c>
      <c r="F86" s="68" t="s">
        <v>1896</v>
      </c>
      <c r="G86" s="68" t="str">
        <f t="shared" si="5"/>
        <v>ร้านเอกสิทธิ์ไวนิล</v>
      </c>
      <c r="H86" s="15" t="s">
        <v>161</v>
      </c>
      <c r="I86" s="67"/>
      <c r="J86" s="92"/>
      <c r="K86" s="45"/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>
      <c r="A87" s="15"/>
      <c r="B87" s="13" t="str">
        <f>+B82</f>
        <v>ค่าซ่อมแซม(ทรัพย์สิน)</v>
      </c>
      <c r="C87" s="14">
        <v>1080</v>
      </c>
      <c r="D87" s="14">
        <f t="shared" si="6"/>
        <v>1080</v>
      </c>
      <c r="E87" s="15" t="s">
        <v>155</v>
      </c>
      <c r="F87" s="68" t="s">
        <v>2033</v>
      </c>
      <c r="G87" s="68" t="str">
        <f t="shared" si="5"/>
        <v>สุพจน์วัสดุก่อสร้าง</v>
      </c>
      <c r="H87" s="15" t="s">
        <v>161</v>
      </c>
      <c r="I87" s="67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>
      <c r="A88" s="15"/>
      <c r="B88" s="13" t="str">
        <f>+B82</f>
        <v>ค่าซ่อมแซม(ทรัพย์สิน)</v>
      </c>
      <c r="C88" s="14">
        <v>50</v>
      </c>
      <c r="D88" s="14">
        <f t="shared" si="6"/>
        <v>50</v>
      </c>
      <c r="E88" s="15" t="s">
        <v>155</v>
      </c>
      <c r="F88" s="68" t="s">
        <v>1963</v>
      </c>
      <c r="G88" s="68" t="str">
        <f t="shared" si="5"/>
        <v>นทีพาณิชย์</v>
      </c>
      <c r="H88" s="15" t="s">
        <v>161</v>
      </c>
      <c r="I88" s="67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 hidden="1">
      <c r="A89" s="15"/>
      <c r="B89" s="13"/>
      <c r="C89" s="14"/>
      <c r="D89" s="14">
        <f t="shared" si="6"/>
        <v>0</v>
      </c>
      <c r="E89" s="15" t="s">
        <v>155</v>
      </c>
      <c r="F89" s="68"/>
      <c r="G89" s="68">
        <f t="shared" si="5"/>
        <v>0</v>
      </c>
      <c r="H89" s="15" t="s">
        <v>161</v>
      </c>
      <c r="I89" s="67"/>
      <c r="J89" s="92"/>
      <c r="K89" s="45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 hidden="1">
      <c r="A90" s="15"/>
      <c r="B90" s="13"/>
      <c r="C90" s="14"/>
      <c r="D90" s="14">
        <f t="shared" si="6"/>
        <v>0</v>
      </c>
      <c r="E90" s="15" t="s">
        <v>155</v>
      </c>
      <c r="F90" s="68"/>
      <c r="G90" s="68">
        <f t="shared" si="5"/>
        <v>0</v>
      </c>
      <c r="H90" s="15" t="s">
        <v>161</v>
      </c>
      <c r="I90" s="67"/>
      <c r="J90" s="92"/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 hidden="1">
      <c r="A91" s="15"/>
      <c r="B91" s="13"/>
      <c r="C91" s="14"/>
      <c r="D91" s="14">
        <f t="shared" si="6"/>
        <v>0</v>
      </c>
      <c r="E91" s="15" t="s">
        <v>155</v>
      </c>
      <c r="F91" s="68"/>
      <c r="G91" s="68">
        <f t="shared" si="5"/>
        <v>0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 hidden="1">
      <c r="A92" s="15"/>
      <c r="B92" s="13"/>
      <c r="C92" s="14"/>
      <c r="D92" s="14">
        <f t="shared" si="6"/>
        <v>0</v>
      </c>
      <c r="E92" s="15" t="s">
        <v>155</v>
      </c>
      <c r="F92" s="68"/>
      <c r="G92" s="68" t="s">
        <v>1954</v>
      </c>
      <c r="H92" s="15" t="s">
        <v>161</v>
      </c>
      <c r="I92" s="67"/>
      <c r="J92" s="92">
        <v>5327.28</v>
      </c>
      <c r="K92" s="45" t="s">
        <v>184</v>
      </c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 hidden="1">
      <c r="A93" s="15"/>
      <c r="B93" s="13"/>
      <c r="C93" s="14"/>
      <c r="D93" s="14">
        <f t="shared" si="6"/>
        <v>0</v>
      </c>
      <c r="E93" s="15" t="s">
        <v>155</v>
      </c>
      <c r="F93" s="68"/>
      <c r="G93" s="68">
        <f aca="true" t="shared" si="7" ref="G93:G98">+F93</f>
        <v>0</v>
      </c>
      <c r="H93" s="15" t="s">
        <v>161</v>
      </c>
      <c r="I93" s="67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 hidden="1">
      <c r="A94" s="15"/>
      <c r="B94" s="13"/>
      <c r="C94" s="14"/>
      <c r="D94" s="14">
        <f t="shared" si="6"/>
        <v>0</v>
      </c>
      <c r="E94" s="15" t="s">
        <v>155</v>
      </c>
      <c r="F94" s="68"/>
      <c r="G94" s="68">
        <f t="shared" si="7"/>
        <v>0</v>
      </c>
      <c r="H94" s="15" t="s">
        <v>161</v>
      </c>
      <c r="I94" s="67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 hidden="1">
      <c r="A95" s="15"/>
      <c r="B95" s="13"/>
      <c r="C95" s="14"/>
      <c r="D95" s="14">
        <f t="shared" si="6"/>
        <v>0</v>
      </c>
      <c r="E95" s="15" t="s">
        <v>155</v>
      </c>
      <c r="F95" s="68"/>
      <c r="G95" s="68">
        <f t="shared" si="7"/>
        <v>0</v>
      </c>
      <c r="H95" s="15" t="s">
        <v>161</v>
      </c>
      <c r="I95" s="67"/>
      <c r="J95" s="92"/>
      <c r="K95" s="45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 hidden="1">
      <c r="A96" s="15"/>
      <c r="B96" s="13"/>
      <c r="C96" s="14"/>
      <c r="D96" s="14">
        <f t="shared" si="6"/>
        <v>0</v>
      </c>
      <c r="E96" s="15" t="s">
        <v>155</v>
      </c>
      <c r="F96" s="68"/>
      <c r="G96" s="68">
        <f t="shared" si="7"/>
        <v>0</v>
      </c>
      <c r="H96" s="15" t="s">
        <v>161</v>
      </c>
      <c r="I96" s="67"/>
      <c r="J96" s="92"/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9.5" customHeight="1" hidden="1">
      <c r="A97" s="15"/>
      <c r="B97" s="13"/>
      <c r="C97" s="26"/>
      <c r="D97" s="14">
        <f t="shared" si="6"/>
        <v>0</v>
      </c>
      <c r="E97" s="15" t="s">
        <v>155</v>
      </c>
      <c r="F97" s="68"/>
      <c r="G97" s="68">
        <f t="shared" si="7"/>
        <v>0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 hidden="1">
      <c r="A98" s="15"/>
      <c r="B98" s="13"/>
      <c r="C98" s="26"/>
      <c r="D98" s="14">
        <f t="shared" si="6"/>
        <v>0</v>
      </c>
      <c r="E98" s="15" t="s">
        <v>155</v>
      </c>
      <c r="F98" s="68"/>
      <c r="G98" s="68">
        <f t="shared" si="7"/>
        <v>0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 thickBot="1">
      <c r="A99" s="15"/>
      <c r="B99" s="17"/>
      <c r="C99" s="62">
        <f>SUM(C81:C98)</f>
        <v>4450</v>
      </c>
      <c r="D99" s="14"/>
      <c r="E99" s="13"/>
      <c r="F99" s="15"/>
      <c r="G99" s="13"/>
      <c r="H99" s="15"/>
      <c r="I99" s="13"/>
      <c r="J99" s="92"/>
      <c r="K99" s="45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 thickTop="1">
      <c r="A100" s="15"/>
      <c r="B100" s="17"/>
      <c r="C100" s="22"/>
      <c r="D100" s="14"/>
      <c r="E100" s="13"/>
      <c r="F100" s="15"/>
      <c r="G100" s="13"/>
      <c r="H100" s="15"/>
      <c r="I100" s="13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>
      <c r="A101" s="76">
        <v>6</v>
      </c>
      <c r="B101" s="169" t="s">
        <v>24</v>
      </c>
      <c r="C101" s="170"/>
      <c r="D101" s="170"/>
      <c r="E101" s="170"/>
      <c r="F101" s="170"/>
      <c r="G101" s="170"/>
      <c r="H101" s="170"/>
      <c r="I101" s="171"/>
      <c r="J101" s="92"/>
      <c r="K101" s="51"/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>
      <c r="A102" s="15"/>
      <c r="B102" s="13" t="s">
        <v>2066</v>
      </c>
      <c r="C102" s="14">
        <v>780</v>
      </c>
      <c r="D102" s="14">
        <f>+C102</f>
        <v>780</v>
      </c>
      <c r="E102" s="15" t="s">
        <v>155</v>
      </c>
      <c r="F102" s="13" t="s">
        <v>1995</v>
      </c>
      <c r="G102" s="68" t="str">
        <f>+F102</f>
        <v>โรงกลึงธวัช</v>
      </c>
      <c r="H102" s="15" t="s">
        <v>161</v>
      </c>
      <c r="I102" s="67"/>
      <c r="J102" s="92">
        <v>9926</v>
      </c>
      <c r="K102" s="45"/>
      <c r="L102" s="16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21" customHeight="1">
      <c r="A103" s="15"/>
      <c r="B103" s="13" t="str">
        <f>+B102</f>
        <v>ค่าซ่อมแซม (ยานพาหนะ)</v>
      </c>
      <c r="C103" s="14">
        <v>1240</v>
      </c>
      <c r="D103" s="14">
        <f aca="true" t="shared" si="8" ref="D103:D116">+C103</f>
        <v>1240</v>
      </c>
      <c r="E103" s="15" t="s">
        <v>155</v>
      </c>
      <c r="F103" s="68" t="str">
        <f>+F102</f>
        <v>โรงกลึงธวัช</v>
      </c>
      <c r="G103" s="68" t="str">
        <f>+F103</f>
        <v>โรงกลึงธวัช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>
      <c r="A104" s="15"/>
      <c r="B104" s="13" t="s">
        <v>2015</v>
      </c>
      <c r="C104" s="14">
        <v>7816</v>
      </c>
      <c r="D104" s="14">
        <f t="shared" si="8"/>
        <v>7816</v>
      </c>
      <c r="E104" s="15" t="s">
        <v>155</v>
      </c>
      <c r="F104" s="68" t="s">
        <v>1996</v>
      </c>
      <c r="G104" s="68" t="str">
        <f aca="true" t="shared" si="9" ref="G104:G115">+F104</f>
        <v>มิตรไทยวัสดุ</v>
      </c>
      <c r="H104" s="15" t="s">
        <v>161</v>
      </c>
      <c r="I104" s="67"/>
      <c r="J104" s="92"/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>
      <c r="A105" s="15"/>
      <c r="B105" s="13" t="str">
        <f>+B103</f>
        <v>ค่าซ่อมแซม (ยานพาหนะ)</v>
      </c>
      <c r="C105" s="14">
        <v>3660</v>
      </c>
      <c r="D105" s="14">
        <f t="shared" si="8"/>
        <v>3660</v>
      </c>
      <c r="E105" s="15" t="s">
        <v>155</v>
      </c>
      <c r="F105" s="68" t="s">
        <v>2070</v>
      </c>
      <c r="G105" s="68" t="str">
        <f t="shared" si="9"/>
        <v>กันทรลักษ์อะไหล์</v>
      </c>
      <c r="H105" s="15" t="s">
        <v>161</v>
      </c>
      <c r="I105" s="67"/>
      <c r="J105" s="92"/>
      <c r="K105" s="49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>
      <c r="A106" s="15"/>
      <c r="B106" s="13" t="str">
        <f>+B104</f>
        <v>ค่าซ่อมแซม(ทรัพย์สิน)</v>
      </c>
      <c r="C106" s="14">
        <v>5300</v>
      </c>
      <c r="D106" s="14">
        <f t="shared" si="8"/>
        <v>5300</v>
      </c>
      <c r="E106" s="15" t="s">
        <v>155</v>
      </c>
      <c r="F106" s="68" t="s">
        <v>2071</v>
      </c>
      <c r="G106" s="68" t="str">
        <f t="shared" si="9"/>
        <v>อู่ช่างดำ</v>
      </c>
      <c r="H106" s="15" t="s">
        <v>161</v>
      </c>
      <c r="I106" s="67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>
      <c r="A107" s="15"/>
      <c r="B107" s="13" t="str">
        <f>+B105</f>
        <v>ค่าซ่อมแซม (ยานพาหนะ)</v>
      </c>
      <c r="C107" s="14">
        <v>1245</v>
      </c>
      <c r="D107" s="14">
        <f t="shared" si="8"/>
        <v>1245</v>
      </c>
      <c r="E107" s="15" t="s">
        <v>155</v>
      </c>
      <c r="F107" s="68" t="str">
        <f>+F103</f>
        <v>โรงกลึงธวัช</v>
      </c>
      <c r="G107" s="68" t="str">
        <f t="shared" si="9"/>
        <v>โรงกลึงธวัช</v>
      </c>
      <c r="H107" s="15" t="s">
        <v>161</v>
      </c>
      <c r="I107" s="67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>
      <c r="A108" s="15"/>
      <c r="B108" s="13" t="s">
        <v>2072</v>
      </c>
      <c r="C108" s="14">
        <v>9800</v>
      </c>
      <c r="D108" s="14">
        <f t="shared" si="8"/>
        <v>9800</v>
      </c>
      <c r="E108" s="15" t="s">
        <v>155</v>
      </c>
      <c r="F108" s="13" t="s">
        <v>2073</v>
      </c>
      <c r="G108" s="68" t="str">
        <f t="shared" si="9"/>
        <v>ดีโฮม</v>
      </c>
      <c r="H108" s="15" t="s">
        <v>161</v>
      </c>
      <c r="I108" s="67"/>
      <c r="J108" s="92">
        <v>11084</v>
      </c>
      <c r="K108" s="45" t="s">
        <v>487</v>
      </c>
      <c r="L108" s="45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20.25" customHeight="1">
      <c r="A109" s="15"/>
      <c r="B109" s="13" t="str">
        <f>+B106</f>
        <v>ค่าซ่อมแซม(ทรัพย์สิน)</v>
      </c>
      <c r="C109" s="14">
        <v>7542</v>
      </c>
      <c r="D109" s="14">
        <f t="shared" si="8"/>
        <v>7542</v>
      </c>
      <c r="E109" s="15" t="s">
        <v>155</v>
      </c>
      <c r="F109" s="68" t="str">
        <f>+F104</f>
        <v>มิตรไทยวัสดุ</v>
      </c>
      <c r="G109" s="68" t="str">
        <f t="shared" si="9"/>
        <v>มิตรไทยวัสดุ</v>
      </c>
      <c r="H109" s="15" t="s">
        <v>161</v>
      </c>
      <c r="I109" s="67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>
      <c r="A110" s="15"/>
      <c r="B110" s="13" t="s">
        <v>1833</v>
      </c>
      <c r="C110" s="14">
        <v>470</v>
      </c>
      <c r="D110" s="14">
        <f t="shared" si="8"/>
        <v>470</v>
      </c>
      <c r="E110" s="15" t="s">
        <v>155</v>
      </c>
      <c r="F110" s="68" t="s">
        <v>2074</v>
      </c>
      <c r="G110" s="68" t="str">
        <f t="shared" si="9"/>
        <v>ก๊อปปี้คอมพิวเตอร์</v>
      </c>
      <c r="H110" s="15" t="s">
        <v>161</v>
      </c>
      <c r="I110" s="67"/>
      <c r="J110" s="92" t="s">
        <v>184</v>
      </c>
      <c r="K110" s="45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>
      <c r="A111" s="15"/>
      <c r="B111" s="13" t="s">
        <v>94</v>
      </c>
      <c r="C111" s="14">
        <v>1330</v>
      </c>
      <c r="D111" s="14">
        <f t="shared" si="8"/>
        <v>1330</v>
      </c>
      <c r="E111" s="15" t="s">
        <v>155</v>
      </c>
      <c r="F111" s="68" t="str">
        <f>+F110</f>
        <v>ก๊อปปี้คอมพิวเตอร์</v>
      </c>
      <c r="G111" s="68" t="str">
        <f t="shared" si="9"/>
        <v>ก๊อปปี้คอมพิวเตอร์</v>
      </c>
      <c r="H111" s="15" t="s">
        <v>161</v>
      </c>
      <c r="I111" s="15"/>
      <c r="J111" s="92"/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18" customFormat="1" ht="19.5" customHeight="1">
      <c r="A112" s="15"/>
      <c r="B112" s="13" t="s">
        <v>2075</v>
      </c>
      <c r="C112" s="14">
        <v>1100</v>
      </c>
      <c r="D112" s="14">
        <f t="shared" si="8"/>
        <v>1100</v>
      </c>
      <c r="E112" s="15" t="s">
        <v>155</v>
      </c>
      <c r="F112" s="68" t="str">
        <f>+F109</f>
        <v>มิตรไทยวัสดุ</v>
      </c>
      <c r="G112" s="68" t="str">
        <f t="shared" si="9"/>
        <v>มิตรไทยวัสดุ</v>
      </c>
      <c r="H112" s="15" t="s">
        <v>161</v>
      </c>
      <c r="I112" s="15"/>
      <c r="J112" s="92"/>
      <c r="K112" s="45"/>
      <c r="L112" s="16"/>
      <c r="M112" s="16"/>
      <c r="N112" s="16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18" customFormat="1" ht="19.5" customHeight="1">
      <c r="A113" s="15"/>
      <c r="B113" s="13" t="s">
        <v>33</v>
      </c>
      <c r="C113" s="14">
        <v>5400</v>
      </c>
      <c r="D113" s="14">
        <f t="shared" si="8"/>
        <v>5400</v>
      </c>
      <c r="E113" s="15" t="s">
        <v>155</v>
      </c>
      <c r="F113" s="68" t="s">
        <v>1894</v>
      </c>
      <c r="G113" s="68" t="str">
        <f t="shared" si="9"/>
        <v>ร้านโกบะ</v>
      </c>
      <c r="H113" s="15" t="s">
        <v>161</v>
      </c>
      <c r="I113" s="15"/>
      <c r="J113" s="92"/>
      <c r="K113" s="45"/>
      <c r="L113" s="16"/>
      <c r="M113" s="16"/>
      <c r="N113" s="16"/>
      <c r="O113" s="16"/>
      <c r="P113" s="16"/>
      <c r="Q113" s="1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18" customFormat="1" ht="19.5" customHeight="1" hidden="1">
      <c r="A114" s="15"/>
      <c r="B114" s="13"/>
      <c r="C114" s="14"/>
      <c r="D114" s="14">
        <f t="shared" si="8"/>
        <v>0</v>
      </c>
      <c r="E114" s="15" t="s">
        <v>155</v>
      </c>
      <c r="F114" s="68"/>
      <c r="G114" s="68">
        <f t="shared" si="9"/>
        <v>0</v>
      </c>
      <c r="H114" s="15" t="s">
        <v>161</v>
      </c>
      <c r="I114" s="15"/>
      <c r="J114" s="92"/>
      <c r="L114" s="16"/>
      <c r="M114" s="16"/>
      <c r="N114" s="16"/>
      <c r="O114" s="16"/>
      <c r="P114" s="16"/>
      <c r="Q114" s="1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18" customFormat="1" ht="19.5" customHeight="1" hidden="1">
      <c r="A115" s="15"/>
      <c r="B115" s="13"/>
      <c r="C115" s="14"/>
      <c r="D115" s="14">
        <f t="shared" si="8"/>
        <v>0</v>
      </c>
      <c r="E115" s="15" t="s">
        <v>155</v>
      </c>
      <c r="F115" s="68"/>
      <c r="G115" s="68">
        <f t="shared" si="9"/>
        <v>0</v>
      </c>
      <c r="H115" s="15" t="s">
        <v>161</v>
      </c>
      <c r="I115" s="15"/>
      <c r="J115" s="92"/>
      <c r="K115" s="45"/>
      <c r="L115" s="16"/>
      <c r="M115" s="16"/>
      <c r="N115" s="16"/>
      <c r="O115" s="16"/>
      <c r="P115" s="16"/>
      <c r="Q115" s="1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18" customFormat="1" ht="19.5" customHeight="1" hidden="1">
      <c r="A116" s="15"/>
      <c r="B116" s="13"/>
      <c r="C116" s="26"/>
      <c r="D116" s="14">
        <f t="shared" si="8"/>
        <v>0</v>
      </c>
      <c r="E116" s="15"/>
      <c r="F116" s="68"/>
      <c r="G116" s="68"/>
      <c r="H116" s="15" t="s">
        <v>161</v>
      </c>
      <c r="I116" s="15"/>
      <c r="J116" s="92"/>
      <c r="K116" s="45"/>
      <c r="L116" s="16"/>
      <c r="M116" s="16"/>
      <c r="N116" s="16"/>
      <c r="O116" s="16"/>
      <c r="P116" s="16"/>
      <c r="Q116" s="16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18" customFormat="1" ht="19.5" customHeight="1" thickBot="1">
      <c r="A117" s="15"/>
      <c r="B117" s="17"/>
      <c r="C117" s="62">
        <f>SUM(C102:C116)</f>
        <v>45683</v>
      </c>
      <c r="D117" s="14"/>
      <c r="E117" s="13"/>
      <c r="F117" s="15"/>
      <c r="G117" s="13"/>
      <c r="H117" s="15"/>
      <c r="I117" s="13"/>
      <c r="J117" s="92"/>
      <c r="K117" s="45"/>
      <c r="L117" s="16"/>
      <c r="M117" s="16"/>
      <c r="N117" s="16"/>
      <c r="O117" s="16"/>
      <c r="P117" s="16"/>
      <c r="Q117" s="16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ht="21.75" customHeight="1" thickTop="1"/>
    <row r="119" ht="21.75" customHeight="1"/>
    <row r="120" ht="21.75" customHeight="1"/>
    <row r="121" ht="21.75" customHeight="1"/>
    <row r="122" spans="1:9" ht="24">
      <c r="A122" s="172" t="str">
        <f>+A56</f>
        <v>สรุปผลการดำเนินการจัดซื้อจัดจ้างในรอบเดือน</v>
      </c>
      <c r="B122" s="172"/>
      <c r="C122" s="172"/>
      <c r="D122" s="172"/>
      <c r="E122" s="172"/>
      <c r="F122" s="172"/>
      <c r="G122" s="172"/>
      <c r="H122" s="172"/>
      <c r="I122" s="72"/>
    </row>
    <row r="123" spans="1:9" ht="24">
      <c r="A123" s="172" t="s">
        <v>1</v>
      </c>
      <c r="B123" s="172"/>
      <c r="C123" s="172"/>
      <c r="D123" s="172"/>
      <c r="E123" s="172"/>
      <c r="F123" s="172"/>
      <c r="G123" s="172"/>
      <c r="H123" s="172"/>
      <c r="I123" s="72"/>
    </row>
    <row r="124" spans="1:9" ht="24">
      <c r="A124" s="173" t="str">
        <f>+A58</f>
        <v>วันที่ 31  พฤษภาคม 2562</v>
      </c>
      <c r="B124" s="173"/>
      <c r="C124" s="173"/>
      <c r="D124" s="173"/>
      <c r="E124" s="173"/>
      <c r="F124" s="173"/>
      <c r="G124" s="173"/>
      <c r="H124" s="173"/>
      <c r="I124" s="55" t="str">
        <f>+I58</f>
        <v>แบบ สขร.1</v>
      </c>
    </row>
    <row r="125" spans="1:9" ht="71.25" customHeight="1">
      <c r="A125" s="3" t="s">
        <v>149</v>
      </c>
      <c r="B125" s="3" t="s">
        <v>146</v>
      </c>
      <c r="C125" s="3" t="s">
        <v>147</v>
      </c>
      <c r="D125" s="3" t="s">
        <v>148</v>
      </c>
      <c r="E125" s="3" t="s">
        <v>150</v>
      </c>
      <c r="F125" s="3" t="s">
        <v>152</v>
      </c>
      <c r="G125" s="3" t="s">
        <v>153</v>
      </c>
      <c r="H125" s="3" t="s">
        <v>154</v>
      </c>
      <c r="I125" s="3" t="s">
        <v>156</v>
      </c>
    </row>
    <row r="126" spans="1:29" s="18" customFormat="1" ht="19.5" customHeight="1">
      <c r="A126" s="76">
        <v>7</v>
      </c>
      <c r="B126" s="169" t="s">
        <v>25</v>
      </c>
      <c r="C126" s="170"/>
      <c r="D126" s="170"/>
      <c r="E126" s="170"/>
      <c r="F126" s="170"/>
      <c r="G126" s="170"/>
      <c r="H126" s="170"/>
      <c r="I126" s="171"/>
      <c r="J126" s="92"/>
      <c r="K126" s="51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>
      <c r="A127" s="15"/>
      <c r="B127" s="13" t="s">
        <v>33</v>
      </c>
      <c r="C127" s="14">
        <v>1680</v>
      </c>
      <c r="D127" s="14">
        <f>+C127</f>
        <v>1680</v>
      </c>
      <c r="E127" s="15" t="s">
        <v>155</v>
      </c>
      <c r="F127" s="68" t="s">
        <v>2089</v>
      </c>
      <c r="G127" s="68" t="str">
        <f>+F127</f>
        <v>วรวงษ์วัสดุก่อสร้าง</v>
      </c>
      <c r="H127" s="15" t="s">
        <v>161</v>
      </c>
      <c r="I127" s="67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>
      <c r="A128" s="15"/>
      <c r="B128" s="13" t="s">
        <v>2090</v>
      </c>
      <c r="C128" s="14">
        <v>4000</v>
      </c>
      <c r="D128" s="14">
        <f>+C128</f>
        <v>4000</v>
      </c>
      <c r="E128" s="15" t="s">
        <v>155</v>
      </c>
      <c r="F128" s="68" t="s">
        <v>2091</v>
      </c>
      <c r="G128" s="68" t="str">
        <f>+F128</f>
        <v>อู่ฤทธิ์</v>
      </c>
      <c r="H128" s="15" t="s">
        <v>161</v>
      </c>
      <c r="I128" s="67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>
      <c r="A129" s="15"/>
      <c r="B129" s="13" t="s">
        <v>33</v>
      </c>
      <c r="C129" s="14">
        <v>840</v>
      </c>
      <c r="D129" s="14">
        <f>+C129</f>
        <v>840</v>
      </c>
      <c r="E129" s="15" t="s">
        <v>155</v>
      </c>
      <c r="F129" s="68" t="str">
        <f>+F127</f>
        <v>วรวงษ์วัสดุก่อสร้าง</v>
      </c>
      <c r="G129" s="68" t="str">
        <f>+F129</f>
        <v>วรวงษ์วัสดุก่อสร้าง</v>
      </c>
      <c r="H129" s="15" t="s">
        <v>161</v>
      </c>
      <c r="I129" s="67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>
      <c r="A130" s="15"/>
      <c r="B130" s="13" t="s">
        <v>2092</v>
      </c>
      <c r="C130" s="14">
        <v>1990</v>
      </c>
      <c r="D130" s="14">
        <f>+C130</f>
        <v>1990</v>
      </c>
      <c r="E130" s="15" t="s">
        <v>155</v>
      </c>
      <c r="F130" s="68" t="s">
        <v>2093</v>
      </c>
      <c r="G130" s="68" t="str">
        <f>+F130</f>
        <v>ร้านเครื่องมือช่าง</v>
      </c>
      <c r="H130" s="15" t="s">
        <v>161</v>
      </c>
      <c r="I130" s="67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18" customFormat="1" ht="19.5" customHeight="1" hidden="1">
      <c r="A131" s="15"/>
      <c r="B131" s="13"/>
      <c r="C131" s="14"/>
      <c r="D131" s="14">
        <f>+C131</f>
        <v>0</v>
      </c>
      <c r="E131" s="15" t="s">
        <v>155</v>
      </c>
      <c r="F131" s="68">
        <v>0</v>
      </c>
      <c r="G131" s="68">
        <f>+F131</f>
        <v>0</v>
      </c>
      <c r="H131" s="15" t="s">
        <v>161</v>
      </c>
      <c r="I131" s="67"/>
      <c r="J131" s="92"/>
      <c r="K131" s="45"/>
      <c r="L131" s="16"/>
      <c r="M131" s="16"/>
      <c r="N131" s="16"/>
      <c r="O131" s="16"/>
      <c r="P131" s="16"/>
      <c r="Q131" s="16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18" customFormat="1" ht="19.5" customHeight="1" thickBot="1">
      <c r="A132" s="15"/>
      <c r="B132" s="13"/>
      <c r="C132" s="21">
        <f>SUM(C127:C131)</f>
        <v>8510</v>
      </c>
      <c r="D132" s="14"/>
      <c r="E132" s="15"/>
      <c r="F132" s="68"/>
      <c r="G132" s="68"/>
      <c r="H132" s="15"/>
      <c r="I132" s="15"/>
      <c r="J132" s="92"/>
      <c r="K132" s="45"/>
      <c r="L132" s="16"/>
      <c r="M132" s="16"/>
      <c r="N132" s="16"/>
      <c r="O132" s="16"/>
      <c r="P132" s="16"/>
      <c r="Q132" s="16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18" customFormat="1" ht="19.5" customHeight="1" thickTop="1">
      <c r="A133" s="32"/>
      <c r="B133" s="34"/>
      <c r="C133" s="20"/>
      <c r="D133" s="26"/>
      <c r="E133" s="32"/>
      <c r="F133" s="74"/>
      <c r="G133" s="74"/>
      <c r="H133" s="32"/>
      <c r="I133" s="32"/>
      <c r="J133" s="92"/>
      <c r="K133" s="45"/>
      <c r="L133" s="16"/>
      <c r="M133" s="16"/>
      <c r="N133" s="16"/>
      <c r="O133" s="16"/>
      <c r="P133" s="16"/>
      <c r="Q133" s="16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18" customFormat="1" ht="19.5" customHeight="1">
      <c r="A134" s="160">
        <v>8</v>
      </c>
      <c r="B134" s="33" t="s">
        <v>2009</v>
      </c>
      <c r="I134" s="32"/>
      <c r="J134" s="92"/>
      <c r="K134" s="45"/>
      <c r="L134" s="16"/>
      <c r="M134" s="16"/>
      <c r="N134" s="16"/>
      <c r="O134" s="16"/>
      <c r="P134" s="16"/>
      <c r="Q134" s="16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18" customFormat="1" ht="19.5" customHeight="1">
      <c r="A135" s="32"/>
      <c r="B135" s="34" t="s">
        <v>2094</v>
      </c>
      <c r="C135" s="20">
        <v>700</v>
      </c>
      <c r="D135" s="26">
        <f aca="true" t="shared" si="10" ref="D135:D141">+C135</f>
        <v>700</v>
      </c>
      <c r="E135" s="32" t="str">
        <f>+E131</f>
        <v>วิธีเฉพาะเจาะจง</v>
      </c>
      <c r="F135" s="74" t="s">
        <v>2095</v>
      </c>
      <c r="G135" s="74" t="str">
        <f aca="true" t="shared" si="11" ref="G135:G141">+F135</f>
        <v>อีซีคอมพิวเตอร์</v>
      </c>
      <c r="H135" s="32" t="str">
        <f>+H131</f>
        <v>ราคาและคุณภาพสินค้า</v>
      </c>
      <c r="I135" s="32"/>
      <c r="J135" s="92"/>
      <c r="K135" s="45"/>
      <c r="L135" s="16"/>
      <c r="M135" s="16"/>
      <c r="N135" s="16"/>
      <c r="O135" s="16"/>
      <c r="P135" s="16"/>
      <c r="Q135" s="16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18" customFormat="1" ht="19.5" customHeight="1">
      <c r="A136" s="32"/>
      <c r="B136" s="34" t="s">
        <v>2096</v>
      </c>
      <c r="C136" s="20">
        <v>893</v>
      </c>
      <c r="D136" s="26">
        <f t="shared" si="10"/>
        <v>893</v>
      </c>
      <c r="E136" s="32" t="str">
        <f aca="true" t="shared" si="12" ref="E136:E141">+E135</f>
        <v>วิธีเฉพาะเจาะจง</v>
      </c>
      <c r="F136" s="74" t="s">
        <v>2097</v>
      </c>
      <c r="G136" s="74" t="str">
        <f t="shared" si="11"/>
        <v>บิ๊กซี่ซูเปอร์สโตร์</v>
      </c>
      <c r="H136" s="32" t="str">
        <f aca="true" t="shared" si="13" ref="H136:H142">+H135</f>
        <v>ราคาและคุณภาพสินค้า</v>
      </c>
      <c r="I136" s="32"/>
      <c r="J136" s="92"/>
      <c r="K136" s="45"/>
      <c r="L136" s="16"/>
      <c r="M136" s="16"/>
      <c r="N136" s="16"/>
      <c r="O136" s="16"/>
      <c r="P136" s="16"/>
      <c r="Q136" s="16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18" customFormat="1" ht="19.5" customHeight="1">
      <c r="A137" s="32"/>
      <c r="B137" s="34" t="str">
        <f>+B135</f>
        <v>ซ่อมแซม(ทรัพย์สิน)</v>
      </c>
      <c r="C137" s="20">
        <f>900+850+750</f>
        <v>2500</v>
      </c>
      <c r="D137" s="26">
        <f t="shared" si="10"/>
        <v>2500</v>
      </c>
      <c r="E137" s="32" t="str">
        <f t="shared" si="12"/>
        <v>วิธีเฉพาะเจาะจง</v>
      </c>
      <c r="F137" s="74" t="s">
        <v>2098</v>
      </c>
      <c r="G137" s="74" t="str">
        <f t="shared" si="11"/>
        <v>อิงค์แมนแอนด์คอมพิวเตอร์</v>
      </c>
      <c r="H137" s="32" t="str">
        <f t="shared" si="13"/>
        <v>ราคาและคุณภาพสินค้า</v>
      </c>
      <c r="I137" s="32"/>
      <c r="J137" s="92"/>
      <c r="K137" s="45"/>
      <c r="L137" s="16"/>
      <c r="M137" s="16"/>
      <c r="N137" s="16"/>
      <c r="O137" s="16"/>
      <c r="P137" s="16"/>
      <c r="Q137" s="16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18" customFormat="1" ht="19.5" customHeight="1">
      <c r="A138" s="32"/>
      <c r="B138" s="34" t="s">
        <v>2099</v>
      </c>
      <c r="C138" s="20">
        <v>2998</v>
      </c>
      <c r="D138" s="26">
        <f t="shared" si="10"/>
        <v>2998</v>
      </c>
      <c r="E138" s="32" t="str">
        <f t="shared" si="12"/>
        <v>วิธีเฉพาะเจาะจง</v>
      </c>
      <c r="F138" s="74" t="s">
        <v>2100</v>
      </c>
      <c r="G138" s="74" t="str">
        <f t="shared" si="11"/>
        <v>รวมสินไทย</v>
      </c>
      <c r="H138" s="32" t="str">
        <f t="shared" si="13"/>
        <v>ราคาและคุณภาพสินค้า</v>
      </c>
      <c r="I138" s="32"/>
      <c r="J138" s="92"/>
      <c r="K138" s="45"/>
      <c r="L138" s="16"/>
      <c r="M138" s="16"/>
      <c r="N138" s="16"/>
      <c r="O138" s="16"/>
      <c r="P138" s="16"/>
      <c r="Q138" s="16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18" customFormat="1" ht="19.5" customHeight="1">
      <c r="A139" s="32"/>
      <c r="B139" s="34" t="s">
        <v>2101</v>
      </c>
      <c r="C139" s="20">
        <v>1500</v>
      </c>
      <c r="D139" s="26">
        <f t="shared" si="10"/>
        <v>1500</v>
      </c>
      <c r="E139" s="32" t="str">
        <f t="shared" si="12"/>
        <v>วิธีเฉพาะเจาะจง</v>
      </c>
      <c r="F139" s="74" t="s">
        <v>2102</v>
      </c>
      <c r="G139" s="74" t="str">
        <f t="shared" si="11"/>
        <v>อุบลสาล์น</v>
      </c>
      <c r="H139" s="32" t="str">
        <f t="shared" si="13"/>
        <v>ราคาและคุณภาพสินค้า</v>
      </c>
      <c r="I139" s="32"/>
      <c r="J139" s="92"/>
      <c r="K139" s="45"/>
      <c r="L139" s="16"/>
      <c r="M139" s="16"/>
      <c r="N139" s="16"/>
      <c r="O139" s="16"/>
      <c r="P139" s="16"/>
      <c r="Q139" s="16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18" customFormat="1" ht="19.5" customHeight="1" hidden="1">
      <c r="A140" s="32"/>
      <c r="B140" s="34"/>
      <c r="C140" s="20"/>
      <c r="D140" s="26">
        <f t="shared" si="10"/>
        <v>0</v>
      </c>
      <c r="E140" s="32" t="str">
        <f t="shared" si="12"/>
        <v>วิธีเฉพาะเจาะจง</v>
      </c>
      <c r="F140" s="74"/>
      <c r="G140" s="74">
        <f t="shared" si="11"/>
        <v>0</v>
      </c>
      <c r="H140" s="32" t="str">
        <f t="shared" si="13"/>
        <v>ราคาและคุณภาพสินค้า</v>
      </c>
      <c r="I140" s="32"/>
      <c r="J140" s="92"/>
      <c r="K140" s="45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 hidden="1">
      <c r="A141" s="32"/>
      <c r="B141" s="34"/>
      <c r="C141" s="20"/>
      <c r="D141" s="26">
        <f t="shared" si="10"/>
        <v>0</v>
      </c>
      <c r="E141" s="32" t="str">
        <f t="shared" si="12"/>
        <v>วิธีเฉพาะเจาะจง</v>
      </c>
      <c r="F141" s="74"/>
      <c r="G141" s="74">
        <f t="shared" si="11"/>
        <v>0</v>
      </c>
      <c r="H141" s="32" t="str">
        <f t="shared" si="13"/>
        <v>ราคาและคุณภาพสินค้า</v>
      </c>
      <c r="I141" s="32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 hidden="1">
      <c r="A142" s="32"/>
      <c r="B142" s="34"/>
      <c r="C142" s="20"/>
      <c r="D142" s="26"/>
      <c r="E142" s="32"/>
      <c r="F142" s="74"/>
      <c r="G142" s="74"/>
      <c r="H142" s="32" t="str">
        <f t="shared" si="13"/>
        <v>ราคาและคุณภาพสินค้า</v>
      </c>
      <c r="I142" s="32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 hidden="1">
      <c r="A143" s="32"/>
      <c r="B143" s="34"/>
      <c r="C143" s="20"/>
      <c r="D143" s="26"/>
      <c r="E143" s="32"/>
      <c r="F143" s="74"/>
      <c r="G143" s="74"/>
      <c r="H143" s="32"/>
      <c r="I143" s="32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 hidden="1">
      <c r="A144" s="32"/>
      <c r="B144" s="34"/>
      <c r="C144" s="20"/>
      <c r="D144" s="26"/>
      <c r="E144" s="32"/>
      <c r="F144" s="74"/>
      <c r="G144" s="74"/>
      <c r="H144" s="32"/>
      <c r="I144" s="32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 hidden="1">
      <c r="A145" s="32"/>
      <c r="B145" s="34"/>
      <c r="C145" s="20"/>
      <c r="D145" s="26"/>
      <c r="E145" s="32"/>
      <c r="F145" s="74"/>
      <c r="G145" s="74"/>
      <c r="H145" s="32"/>
      <c r="I145" s="32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18" customFormat="1" ht="19.5" customHeight="1" thickBot="1">
      <c r="A146" s="32"/>
      <c r="B146" s="34"/>
      <c r="C146" s="21">
        <f>+C135+C136+C137+C138+C139+C140+C141</f>
        <v>8591</v>
      </c>
      <c r="D146" s="26"/>
      <c r="E146" s="32"/>
      <c r="F146" s="74"/>
      <c r="G146" s="74"/>
      <c r="H146" s="32"/>
      <c r="I146" s="32"/>
      <c r="J146" s="92"/>
      <c r="K146" s="45"/>
      <c r="L146" s="16"/>
      <c r="M146" s="16"/>
      <c r="N146" s="16"/>
      <c r="O146" s="16"/>
      <c r="P146" s="16"/>
      <c r="Q146" s="16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18" customFormat="1" ht="19.5" customHeight="1" thickTop="1">
      <c r="A147" s="32"/>
      <c r="B147" s="34"/>
      <c r="C147" s="20"/>
      <c r="D147" s="26"/>
      <c r="E147" s="32"/>
      <c r="F147" s="74"/>
      <c r="G147" s="74"/>
      <c r="H147" s="32"/>
      <c r="I147" s="32"/>
      <c r="J147" s="92"/>
      <c r="K147" s="45"/>
      <c r="L147" s="16"/>
      <c r="M147" s="16"/>
      <c r="N147" s="16"/>
      <c r="O147" s="16"/>
      <c r="P147" s="16"/>
      <c r="Q147" s="16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18" customFormat="1" ht="19.5" customHeight="1">
      <c r="A148" s="32"/>
      <c r="B148" s="34"/>
      <c r="C148" s="34"/>
      <c r="D148" s="26"/>
      <c r="E148" s="32"/>
      <c r="F148" s="74"/>
      <c r="G148" s="74"/>
      <c r="H148" s="32"/>
      <c r="I148" s="32"/>
      <c r="J148" s="92"/>
      <c r="K148" s="45"/>
      <c r="L148" s="16"/>
      <c r="M148" s="16"/>
      <c r="N148" s="16"/>
      <c r="O148" s="16"/>
      <c r="P148" s="16"/>
      <c r="Q148" s="16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18" customFormat="1" ht="19.5" customHeight="1">
      <c r="A149" s="32"/>
      <c r="B149" s="34"/>
      <c r="C149" s="34"/>
      <c r="D149" s="26"/>
      <c r="E149" s="34"/>
      <c r="F149" s="32"/>
      <c r="G149" s="34"/>
      <c r="H149" s="34"/>
      <c r="I149" s="34"/>
      <c r="J149" s="92"/>
      <c r="K149" s="45"/>
      <c r="L149" s="16"/>
      <c r="M149" s="16"/>
      <c r="N149" s="16"/>
      <c r="O149" s="16"/>
      <c r="P149" s="16"/>
      <c r="Q149" s="16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18" customFormat="1" ht="19.5" customHeight="1" thickBot="1">
      <c r="A150" s="35"/>
      <c r="B150" s="36"/>
      <c r="C150" s="62">
        <f>+C60+C78+C99+C117+C132+C146</f>
        <v>138926</v>
      </c>
      <c r="D150" s="21"/>
      <c r="E150" s="37"/>
      <c r="F150" s="35"/>
      <c r="G150" s="37"/>
      <c r="H150" s="37"/>
      <c r="I150" s="37"/>
      <c r="J150" s="92"/>
      <c r="K150" s="45"/>
      <c r="L150" s="16"/>
      <c r="M150" s="16"/>
      <c r="N150" s="16"/>
      <c r="O150" s="16"/>
      <c r="P150" s="16"/>
      <c r="Q150" s="16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18" customFormat="1" ht="19.5" customHeight="1" thickTop="1">
      <c r="A151" s="38"/>
      <c r="B151" s="39"/>
      <c r="C151" s="161"/>
      <c r="D151" s="40"/>
      <c r="E151" s="40"/>
      <c r="F151" s="38"/>
      <c r="G151" s="40"/>
      <c r="H151" s="40"/>
      <c r="I151" s="40"/>
      <c r="J151" s="92"/>
      <c r="K151" s="45"/>
      <c r="L151" s="16"/>
      <c r="M151" s="16"/>
      <c r="N151" s="16"/>
      <c r="O151" s="16"/>
      <c r="P151" s="16"/>
      <c r="Q151" s="16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</sheetData>
  <sheetProtection/>
  <mergeCells count="17">
    <mergeCell ref="B80:I80"/>
    <mergeCell ref="A2:H2"/>
    <mergeCell ref="A3:H3"/>
    <mergeCell ref="A4:H4"/>
    <mergeCell ref="B6:I6"/>
    <mergeCell ref="B18:I18"/>
    <mergeCell ref="B32:I32"/>
    <mergeCell ref="B101:I101"/>
    <mergeCell ref="A122:H122"/>
    <mergeCell ref="A123:H123"/>
    <mergeCell ref="A124:H124"/>
    <mergeCell ref="B126:I126"/>
    <mergeCell ref="A56:H56"/>
    <mergeCell ref="A57:H57"/>
    <mergeCell ref="A58:H58"/>
    <mergeCell ref="A60:B60"/>
    <mergeCell ref="B61:I6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3" r:id="rId1"/>
  <rowBreaks count="2" manualBreakCount="2">
    <brk id="54" max="10" man="1"/>
    <brk id="120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C145"/>
  <sheetViews>
    <sheetView view="pageBreakPreview" zoomScale="75" zoomScaleNormal="70" zoomScaleSheetLayoutView="75" zoomScalePageLayoutView="0" workbookViewId="0" topLeftCell="A129">
      <selection activeCell="E150" sqref="E150"/>
    </sheetView>
  </sheetViews>
  <sheetFormatPr defaultColWidth="9.140625" defaultRowHeight="12.75"/>
  <cols>
    <col min="1" max="1" width="7.57421875" style="1" customWidth="1"/>
    <col min="2" max="2" width="45.140625" style="1" customWidth="1"/>
    <col min="3" max="3" width="16.421875" style="1" customWidth="1"/>
    <col min="4" max="4" width="15.7109375" style="1" customWidth="1"/>
    <col min="5" max="5" width="18.8515625" style="1" customWidth="1"/>
    <col min="6" max="6" width="45.28125" style="1" customWidth="1"/>
    <col min="7" max="7" width="54.421875" style="1" customWidth="1"/>
    <col min="8" max="8" width="20.8515625" style="1" customWidth="1"/>
    <col min="9" max="9" width="25.00390625" style="1" customWidth="1"/>
    <col min="10" max="10" width="18.421875" style="91" customWidth="1"/>
    <col min="11" max="11" width="12.57421875" style="46" customWidth="1"/>
    <col min="12" max="12" width="9.140625" style="1" customWidth="1"/>
    <col min="13" max="13" width="10.140625" style="1" bestFit="1" customWidth="1"/>
    <col min="14" max="15" width="9.140625" style="1" customWidth="1"/>
    <col min="16" max="16384" width="9.140625" style="1" customWidth="1"/>
  </cols>
  <sheetData>
    <row r="1" ht="18.75" customHeight="1"/>
    <row r="2" spans="1:9" ht="24">
      <c r="A2" s="172" t="s">
        <v>145</v>
      </c>
      <c r="B2" s="172"/>
      <c r="C2" s="172"/>
      <c r="D2" s="172"/>
      <c r="E2" s="172"/>
      <c r="F2" s="172"/>
      <c r="G2" s="172"/>
      <c r="H2" s="172"/>
      <c r="I2" s="72"/>
    </row>
    <row r="3" spans="1:9" ht="24">
      <c r="A3" s="172" t="s">
        <v>1</v>
      </c>
      <c r="B3" s="172"/>
      <c r="C3" s="172"/>
      <c r="D3" s="172"/>
      <c r="E3" s="172"/>
      <c r="F3" s="172"/>
      <c r="G3" s="172"/>
      <c r="H3" s="172"/>
      <c r="I3" s="72"/>
    </row>
    <row r="4" spans="1:9" ht="24">
      <c r="A4" s="173" t="s">
        <v>2049</v>
      </c>
      <c r="B4" s="173"/>
      <c r="C4" s="173"/>
      <c r="D4" s="173"/>
      <c r="E4" s="173"/>
      <c r="F4" s="173"/>
      <c r="G4" s="173"/>
      <c r="H4" s="173"/>
      <c r="I4" s="55" t="s">
        <v>151</v>
      </c>
    </row>
    <row r="5" spans="1:9" ht="68.25" customHeight="1">
      <c r="A5" s="3" t="s">
        <v>149</v>
      </c>
      <c r="B5" s="3" t="s">
        <v>146</v>
      </c>
      <c r="C5" s="3" t="s">
        <v>147</v>
      </c>
      <c r="D5" s="3" t="s">
        <v>148</v>
      </c>
      <c r="E5" s="3" t="s">
        <v>150</v>
      </c>
      <c r="F5" s="3" t="s">
        <v>152</v>
      </c>
      <c r="G5" s="3" t="s">
        <v>153</v>
      </c>
      <c r="H5" s="3" t="s">
        <v>154</v>
      </c>
      <c r="I5" s="3" t="s">
        <v>156</v>
      </c>
    </row>
    <row r="6" spans="1:11" ht="24">
      <c r="A6" s="75">
        <v>1</v>
      </c>
      <c r="B6" s="179" t="s">
        <v>157</v>
      </c>
      <c r="C6" s="180"/>
      <c r="D6" s="180"/>
      <c r="E6" s="180"/>
      <c r="F6" s="180"/>
      <c r="G6" s="180"/>
      <c r="H6" s="180"/>
      <c r="I6" s="181"/>
      <c r="K6" s="45"/>
    </row>
    <row r="7" spans="1:29" s="18" customFormat="1" ht="19.5" customHeight="1">
      <c r="A7" s="15"/>
      <c r="B7" s="13" t="s">
        <v>2022</v>
      </c>
      <c r="C7" s="14">
        <v>1200</v>
      </c>
      <c r="D7" s="22">
        <f>+C7</f>
        <v>1200</v>
      </c>
      <c r="E7" s="15" t="s">
        <v>155</v>
      </c>
      <c r="F7" s="68" t="s">
        <v>1980</v>
      </c>
      <c r="G7" s="68" t="str">
        <f>+F7</f>
        <v>หจก.เมืองอาร์ต</v>
      </c>
      <c r="H7" s="15" t="s">
        <v>161</v>
      </c>
      <c r="I7" s="67"/>
      <c r="J7" s="92"/>
      <c r="L7" s="16"/>
      <c r="M7" s="16"/>
      <c r="N7" s="16"/>
      <c r="O7" s="16"/>
      <c r="P7" s="16"/>
      <c r="Q7" s="1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8" customFormat="1" ht="19.5" customHeight="1">
      <c r="A8" s="15"/>
      <c r="B8" s="13" t="s">
        <v>1833</v>
      </c>
      <c r="C8" s="14">
        <v>2004</v>
      </c>
      <c r="D8" s="22">
        <f>+C8</f>
        <v>2004</v>
      </c>
      <c r="E8" s="15" t="s">
        <v>155</v>
      </c>
      <c r="F8" s="68" t="s">
        <v>2023</v>
      </c>
      <c r="G8" s="68" t="str">
        <f>+F8</f>
        <v>วี.เอส.บุ๊ค เซ็นเตอร์</v>
      </c>
      <c r="H8" s="15" t="s">
        <v>161</v>
      </c>
      <c r="I8" s="67"/>
      <c r="J8" s="92"/>
      <c r="K8" s="47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18" customFormat="1" ht="19.5" customHeight="1">
      <c r="A9" s="15"/>
      <c r="B9" s="13" t="s">
        <v>2024</v>
      </c>
      <c r="C9" s="14">
        <v>2175</v>
      </c>
      <c r="D9" s="22">
        <f>+C9</f>
        <v>2175</v>
      </c>
      <c r="E9" s="15" t="s">
        <v>155</v>
      </c>
      <c r="F9" s="68" t="s">
        <v>1919</v>
      </c>
      <c r="G9" s="68" t="str">
        <f>+F9</f>
        <v>หจก.รังสิต คอมพิวเตอร์ แอนด์ เทคโนโลยี</v>
      </c>
      <c r="H9" s="15" t="s">
        <v>161</v>
      </c>
      <c r="I9" s="67"/>
      <c r="J9" s="92"/>
      <c r="K9" s="45"/>
      <c r="L9" s="16"/>
      <c r="M9" s="16"/>
      <c r="N9" s="16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18" customFormat="1" ht="19.5" customHeight="1">
      <c r="A10" s="15"/>
      <c r="B10" s="13" t="str">
        <f>+B8</f>
        <v>ค่าเครื่องเขียน - แบบพิมพ์</v>
      </c>
      <c r="C10" s="14">
        <v>2115</v>
      </c>
      <c r="D10" s="22">
        <f>+C10</f>
        <v>2115</v>
      </c>
      <c r="E10" s="15" t="s">
        <v>155</v>
      </c>
      <c r="F10" s="68" t="str">
        <f>+F9</f>
        <v>หจก.รังสิต คอมพิวเตอร์ แอนด์ เทคโนโลยี</v>
      </c>
      <c r="G10" s="68" t="str">
        <f>+F10</f>
        <v>หจก.รังสิต คอมพิวเตอร์ แอนด์ เทคโนโลยี</v>
      </c>
      <c r="H10" s="15" t="s">
        <v>161</v>
      </c>
      <c r="I10" s="67"/>
      <c r="J10" s="92"/>
      <c r="K10" s="45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8" customFormat="1" ht="19.5" customHeight="1">
      <c r="A11" s="15"/>
      <c r="B11" s="13" t="s">
        <v>1897</v>
      </c>
      <c r="C11" s="14">
        <v>1300</v>
      </c>
      <c r="D11" s="22">
        <f>+C11</f>
        <v>1300</v>
      </c>
      <c r="E11" s="15" t="s">
        <v>155</v>
      </c>
      <c r="F11" s="68" t="s">
        <v>2025</v>
      </c>
      <c r="G11" s="68" t="str">
        <f>+F11</f>
        <v>บ.ซีอาร์ซี ไทวัสดุ จำกัด</v>
      </c>
      <c r="H11" s="15" t="s">
        <v>161</v>
      </c>
      <c r="I11" s="67"/>
      <c r="J11" s="92"/>
      <c r="K11" s="45"/>
      <c r="L11" s="16"/>
      <c r="M11" s="16"/>
      <c r="N11" s="16"/>
      <c r="O11" s="16"/>
      <c r="P11" s="16"/>
      <c r="Q11" s="1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18" customFormat="1" ht="19.5" customHeight="1" hidden="1">
      <c r="A12" s="15"/>
      <c r="B12" s="13"/>
      <c r="C12" s="14"/>
      <c r="D12" s="22"/>
      <c r="E12" s="15" t="s">
        <v>155</v>
      </c>
      <c r="F12" s="68"/>
      <c r="G12" s="68"/>
      <c r="H12" s="15" t="s">
        <v>161</v>
      </c>
      <c r="I12" s="67"/>
      <c r="J12" s="92"/>
      <c r="K12" s="4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18" customFormat="1" ht="19.5" customHeight="1" hidden="1">
      <c r="A13" s="15"/>
      <c r="B13" s="13"/>
      <c r="C13" s="14"/>
      <c r="D13" s="22"/>
      <c r="E13" s="15" t="s">
        <v>155</v>
      </c>
      <c r="F13" s="68"/>
      <c r="G13" s="68"/>
      <c r="H13" s="15" t="s">
        <v>161</v>
      </c>
      <c r="I13" s="67"/>
      <c r="J13" s="92"/>
      <c r="K13" s="4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8" customFormat="1" ht="19.5" customHeight="1" hidden="1">
      <c r="A14" s="15"/>
      <c r="B14" s="13"/>
      <c r="C14" s="14"/>
      <c r="D14" s="22"/>
      <c r="E14" s="15" t="s">
        <v>155</v>
      </c>
      <c r="F14" s="68"/>
      <c r="G14" s="68"/>
      <c r="H14" s="15" t="s">
        <v>161</v>
      </c>
      <c r="I14" s="67"/>
      <c r="J14" s="92"/>
      <c r="K14" s="4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8" customFormat="1" ht="19.5" customHeight="1" hidden="1">
      <c r="A15" s="15"/>
      <c r="B15" s="13"/>
      <c r="C15" s="88">
        <v>0</v>
      </c>
      <c r="D15" s="22">
        <f>+C15</f>
        <v>0</v>
      </c>
      <c r="E15" s="89" t="s">
        <v>155</v>
      </c>
      <c r="F15" s="68">
        <v>0</v>
      </c>
      <c r="G15" s="68">
        <f>+F15</f>
        <v>0</v>
      </c>
      <c r="H15" s="15" t="s">
        <v>161</v>
      </c>
      <c r="I15" s="90"/>
      <c r="J15" s="92"/>
      <c r="K15" s="4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18" customFormat="1" ht="20.25" customHeight="1" thickBot="1">
      <c r="A16" s="15"/>
      <c r="B16" s="17"/>
      <c r="C16" s="62">
        <f>SUM(C7:C15)</f>
        <v>8794</v>
      </c>
      <c r="D16" s="22"/>
      <c r="E16" s="13"/>
      <c r="F16" s="15"/>
      <c r="G16" s="13"/>
      <c r="H16" s="15"/>
      <c r="I16" s="13"/>
      <c r="J16" s="92"/>
      <c r="K16" s="4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20.25" customHeight="1" thickTop="1">
      <c r="A17" s="15"/>
      <c r="B17" s="17"/>
      <c r="C17" s="63"/>
      <c r="D17" s="22"/>
      <c r="E17" s="13"/>
      <c r="F17" s="15"/>
      <c r="G17" s="13"/>
      <c r="H17" s="15"/>
      <c r="I17" s="13"/>
      <c r="J17" s="92"/>
      <c r="K17" s="4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8.75" customHeight="1">
      <c r="A18" s="76">
        <v>2</v>
      </c>
      <c r="B18" s="169" t="s">
        <v>18</v>
      </c>
      <c r="C18" s="170"/>
      <c r="D18" s="170"/>
      <c r="E18" s="170"/>
      <c r="F18" s="170"/>
      <c r="G18" s="170"/>
      <c r="H18" s="170"/>
      <c r="I18" s="171"/>
      <c r="J18" s="92"/>
      <c r="K18" s="4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8.75" customHeight="1">
      <c r="A19" s="15"/>
      <c r="B19" s="13" t="s">
        <v>2026</v>
      </c>
      <c r="C19" s="14">
        <v>480</v>
      </c>
      <c r="D19" s="14">
        <f>+C19</f>
        <v>480</v>
      </c>
      <c r="E19" s="15" t="s">
        <v>155</v>
      </c>
      <c r="F19" s="68" t="s">
        <v>1932</v>
      </c>
      <c r="G19" s="68" t="str">
        <f>+F19</f>
        <v>ร้านเสรีวิทยาภัณฑ์</v>
      </c>
      <c r="H19" s="15" t="s">
        <v>161</v>
      </c>
      <c r="I19" s="67"/>
      <c r="J19" s="92">
        <v>21714.45</v>
      </c>
      <c r="K19" s="4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8.75" customHeight="1">
      <c r="A20" s="15"/>
      <c r="B20" s="13" t="s">
        <v>1833</v>
      </c>
      <c r="C20" s="14">
        <v>590</v>
      </c>
      <c r="D20" s="14">
        <f>+C20</f>
        <v>590</v>
      </c>
      <c r="E20" s="15" t="s">
        <v>155</v>
      </c>
      <c r="F20" s="68" t="str">
        <f>+F19</f>
        <v>ร้านเสรีวิทยาภัณฑ์</v>
      </c>
      <c r="G20" s="68" t="str">
        <f>+F20</f>
        <v>ร้านเสรีวิทยาภัณฑ์</v>
      </c>
      <c r="H20" s="15" t="s">
        <v>161</v>
      </c>
      <c r="I20" s="67"/>
      <c r="J20" s="92"/>
      <c r="K20" s="51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8.75" customHeight="1">
      <c r="A21" s="15"/>
      <c r="B21" s="13" t="s">
        <v>2027</v>
      </c>
      <c r="C21" s="14">
        <v>1670</v>
      </c>
      <c r="D21" s="14">
        <f>+C21</f>
        <v>1670</v>
      </c>
      <c r="E21" s="15" t="s">
        <v>155</v>
      </c>
      <c r="F21" s="68" t="s">
        <v>2028</v>
      </c>
      <c r="G21" s="68" t="str">
        <f>+F21</f>
        <v>เขื่องในคอมพิวเตอร์</v>
      </c>
      <c r="H21" s="15" t="s">
        <v>161</v>
      </c>
      <c r="I21" s="67"/>
      <c r="J21" s="92"/>
      <c r="K21" s="4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8.75" customHeight="1" hidden="1">
      <c r="A22" s="15"/>
      <c r="B22" s="13"/>
      <c r="C22" s="14"/>
      <c r="D22" s="14">
        <f>+C22</f>
        <v>0</v>
      </c>
      <c r="E22" s="15" t="s">
        <v>155</v>
      </c>
      <c r="F22" s="68">
        <v>0</v>
      </c>
      <c r="G22" s="68">
        <f>+F22</f>
        <v>0</v>
      </c>
      <c r="H22" s="15" t="s">
        <v>161</v>
      </c>
      <c r="I22" s="67"/>
      <c r="J22" s="92"/>
      <c r="K22" s="4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8.75" customHeight="1" hidden="1">
      <c r="A23" s="15"/>
      <c r="B23" s="13"/>
      <c r="C23" s="14"/>
      <c r="D23" s="14">
        <f>+C23</f>
        <v>0</v>
      </c>
      <c r="E23" s="15" t="s">
        <v>155</v>
      </c>
      <c r="F23" s="68">
        <v>0</v>
      </c>
      <c r="G23" s="68">
        <f>+F23</f>
        <v>0</v>
      </c>
      <c r="H23" s="15" t="s">
        <v>161</v>
      </c>
      <c r="I23" s="67"/>
      <c r="J23" s="92"/>
      <c r="K23" s="4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9.5" customHeight="1" thickBot="1">
      <c r="A24" s="15"/>
      <c r="B24" s="17"/>
      <c r="C24" s="62">
        <f>SUM(C19:C23)</f>
        <v>2740</v>
      </c>
      <c r="D24" s="14"/>
      <c r="E24" s="13"/>
      <c r="F24" s="15"/>
      <c r="G24" s="13"/>
      <c r="H24" s="15"/>
      <c r="I24" s="13"/>
      <c r="J24" s="92"/>
      <c r="K24" s="4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23" customFormat="1" ht="19.5" customHeight="1" thickTop="1">
      <c r="A25" s="15"/>
      <c r="B25" s="17"/>
      <c r="C25" s="58"/>
      <c r="D25" s="14"/>
      <c r="E25" s="13"/>
      <c r="F25" s="15"/>
      <c r="G25" s="13"/>
      <c r="H25" s="15"/>
      <c r="I25" s="13"/>
      <c r="J25" s="92"/>
      <c r="K25" s="4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9.5" customHeight="1">
      <c r="A26" s="76">
        <v>3</v>
      </c>
      <c r="B26" s="169" t="s">
        <v>19</v>
      </c>
      <c r="C26" s="170"/>
      <c r="D26" s="170"/>
      <c r="E26" s="170"/>
      <c r="F26" s="170"/>
      <c r="G26" s="170"/>
      <c r="H26" s="170"/>
      <c r="I26" s="171"/>
      <c r="J26" s="92"/>
      <c r="K26" s="51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9.5" customHeight="1">
      <c r="A27" s="15"/>
      <c r="B27" s="13" t="s">
        <v>29</v>
      </c>
      <c r="C27" s="14">
        <v>500</v>
      </c>
      <c r="D27" s="14">
        <f>+C27</f>
        <v>500</v>
      </c>
      <c r="E27" s="15" t="s">
        <v>155</v>
      </c>
      <c r="F27" s="68" t="s">
        <v>2040</v>
      </c>
      <c r="G27" s="68" t="str">
        <f>+F27</f>
        <v>หจก.โชคอารีย์สเตชั่นเนอรี่</v>
      </c>
      <c r="H27" s="15" t="s">
        <v>161</v>
      </c>
      <c r="I27" s="67"/>
      <c r="J27" s="92">
        <v>15450.13</v>
      </c>
      <c r="K27" s="45">
        <v>5950</v>
      </c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9.5" customHeight="1">
      <c r="A28" s="15"/>
      <c r="B28" s="13" t="str">
        <f>+B27</f>
        <v>ค่าเครื่องเขียน-แบบพิมพ์</v>
      </c>
      <c r="C28" s="14">
        <v>550</v>
      </c>
      <c r="D28" s="14">
        <f>+C28</f>
        <v>550</v>
      </c>
      <c r="E28" s="15" t="s">
        <v>155</v>
      </c>
      <c r="F28" s="68" t="str">
        <f>+F27</f>
        <v>หจก.โชคอารีย์สเตชั่นเนอรี่</v>
      </c>
      <c r="G28" s="68" t="str">
        <f aca="true" t="shared" si="0" ref="G28:G37">+F28</f>
        <v>หจก.โชคอารีย์สเตชั่นเนอรี่</v>
      </c>
      <c r="H28" s="15" t="s">
        <v>161</v>
      </c>
      <c r="I28" s="67"/>
      <c r="J28" s="92">
        <v>4500</v>
      </c>
      <c r="K28" s="45">
        <v>9376</v>
      </c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9.5" customHeight="1">
      <c r="A29" s="15"/>
      <c r="B29" s="13" t="s">
        <v>2041</v>
      </c>
      <c r="C29" s="14">
        <v>450</v>
      </c>
      <c r="D29" s="14">
        <f aca="true" t="shared" si="1" ref="D29:D41">+C29</f>
        <v>450</v>
      </c>
      <c r="E29" s="15" t="s">
        <v>155</v>
      </c>
      <c r="F29" s="68" t="s">
        <v>2048</v>
      </c>
      <c r="G29" s="68" t="str">
        <f t="shared" si="0"/>
        <v>SW  ร้าน ส.วัฒนาอะไหล่</v>
      </c>
      <c r="H29" s="15" t="s">
        <v>161</v>
      </c>
      <c r="I29" s="67"/>
      <c r="J29" s="92"/>
      <c r="K29" s="4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9.5" customHeight="1">
      <c r="A30" s="15"/>
      <c r="B30" s="13" t="str">
        <f>+B29</f>
        <v>ค่าซ่อมแซม (ยานพาหนะ) รถไถฟาร์มแทรกเตอร์ L2808</v>
      </c>
      <c r="C30" s="14">
        <v>400</v>
      </c>
      <c r="D30" s="14">
        <f t="shared" si="1"/>
        <v>400</v>
      </c>
      <c r="E30" s="15" t="s">
        <v>155</v>
      </c>
      <c r="F30" s="71" t="s">
        <v>2042</v>
      </c>
      <c r="G30" s="68" t="str">
        <f t="shared" si="0"/>
        <v>โรงกลึงสอนการช่าง</v>
      </c>
      <c r="H30" s="15" t="s">
        <v>161</v>
      </c>
      <c r="I30" s="67"/>
      <c r="J30" s="92"/>
      <c r="K30" s="4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9.5" customHeight="1">
      <c r="A31" s="15"/>
      <c r="B31" s="13" t="str">
        <f>+B30</f>
        <v>ค่าซ่อมแซม (ยานพาหนะ) รถไถฟาร์มแทรกเตอร์ L2808</v>
      </c>
      <c r="C31" s="14">
        <v>1025</v>
      </c>
      <c r="D31" s="14">
        <f t="shared" si="1"/>
        <v>1025</v>
      </c>
      <c r="E31" s="15" t="s">
        <v>155</v>
      </c>
      <c r="F31" s="68" t="str">
        <f>+F29</f>
        <v>SW  ร้าน ส.วัฒนาอะไหล่</v>
      </c>
      <c r="G31" s="68" t="str">
        <f t="shared" si="0"/>
        <v>SW  ร้าน ส.วัฒนาอะไหล่</v>
      </c>
      <c r="H31" s="15" t="s">
        <v>161</v>
      </c>
      <c r="I31" s="67"/>
      <c r="J31" s="92"/>
      <c r="K31" s="4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17" s="19" customFormat="1" ht="18.75" customHeight="1">
      <c r="A32" s="15"/>
      <c r="B32" s="13" t="s">
        <v>2044</v>
      </c>
      <c r="C32" s="14">
        <v>750</v>
      </c>
      <c r="D32" s="14">
        <f t="shared" si="1"/>
        <v>750</v>
      </c>
      <c r="E32" s="15" t="s">
        <v>155</v>
      </c>
      <c r="F32" s="68" t="s">
        <v>2043</v>
      </c>
      <c r="G32" s="68" t="str">
        <f t="shared" si="0"/>
        <v>ซันไชน์ คอมพิวเตอร์เซ็นเตอร์</v>
      </c>
      <c r="H32" s="15" t="s">
        <v>161</v>
      </c>
      <c r="I32" s="67"/>
      <c r="J32" s="92"/>
      <c r="K32" s="45"/>
      <c r="L32" s="16"/>
      <c r="M32" s="16"/>
      <c r="N32" s="16"/>
      <c r="O32" s="16"/>
      <c r="P32" s="16"/>
      <c r="Q32" s="16"/>
    </row>
    <row r="33" spans="1:17" s="19" customFormat="1" ht="19.5" customHeight="1">
      <c r="A33" s="15"/>
      <c r="B33" s="13" t="s">
        <v>2045</v>
      </c>
      <c r="C33" s="14">
        <v>480</v>
      </c>
      <c r="D33" s="14">
        <f t="shared" si="1"/>
        <v>480</v>
      </c>
      <c r="E33" s="15" t="s">
        <v>155</v>
      </c>
      <c r="F33" s="71" t="s">
        <v>2046</v>
      </c>
      <c r="G33" s="68" t="str">
        <f t="shared" si="0"/>
        <v>น้ำยืนยางพารา สาขา 2 ช่องเม็ก</v>
      </c>
      <c r="H33" s="15" t="s">
        <v>161</v>
      </c>
      <c r="I33" s="67"/>
      <c r="J33" s="92"/>
      <c r="K33" s="45"/>
      <c r="L33" s="16"/>
      <c r="M33" s="16"/>
      <c r="N33" s="16"/>
      <c r="O33" s="16"/>
      <c r="P33" s="16"/>
      <c r="Q33" s="16"/>
    </row>
    <row r="34" spans="1:17" s="19" customFormat="1" ht="19.5" customHeight="1" hidden="1">
      <c r="A34" s="15"/>
      <c r="B34" s="13"/>
      <c r="C34" s="14"/>
      <c r="D34" s="14">
        <f t="shared" si="1"/>
        <v>0</v>
      </c>
      <c r="E34" s="15" t="s">
        <v>155</v>
      </c>
      <c r="F34" s="71" t="str">
        <f>+F32</f>
        <v>ซันไชน์ คอมพิวเตอร์เซ็นเตอร์</v>
      </c>
      <c r="G34" s="68" t="str">
        <f t="shared" si="0"/>
        <v>ซันไชน์ คอมพิวเตอร์เซ็นเตอร์</v>
      </c>
      <c r="H34" s="15" t="s">
        <v>161</v>
      </c>
      <c r="I34" s="67"/>
      <c r="J34" s="92"/>
      <c r="K34" s="45"/>
      <c r="L34" s="16"/>
      <c r="M34" s="16"/>
      <c r="N34" s="16"/>
      <c r="O34" s="16"/>
      <c r="P34" s="16"/>
      <c r="Q34" s="16"/>
    </row>
    <row r="35" spans="1:17" s="19" customFormat="1" ht="19.5" customHeight="1" hidden="1">
      <c r="A35" s="15"/>
      <c r="B35" s="13"/>
      <c r="C35" s="14"/>
      <c r="D35" s="14">
        <f t="shared" si="1"/>
        <v>0</v>
      </c>
      <c r="E35" s="15" t="s">
        <v>155</v>
      </c>
      <c r="F35" s="68">
        <v>0</v>
      </c>
      <c r="G35" s="68">
        <f t="shared" si="0"/>
        <v>0</v>
      </c>
      <c r="H35" s="15" t="s">
        <v>161</v>
      </c>
      <c r="I35" s="67"/>
      <c r="J35" s="92">
        <v>12485.98</v>
      </c>
      <c r="K35" s="45"/>
      <c r="L35" s="16"/>
      <c r="M35" s="16"/>
      <c r="N35" s="16"/>
      <c r="O35" s="16"/>
      <c r="P35" s="16"/>
      <c r="Q35" s="16"/>
    </row>
    <row r="36" spans="1:17" s="19" customFormat="1" ht="19.5" customHeight="1" hidden="1">
      <c r="A36" s="15"/>
      <c r="B36" s="13"/>
      <c r="C36" s="14"/>
      <c r="D36" s="14">
        <f t="shared" si="1"/>
        <v>0</v>
      </c>
      <c r="E36" s="15" t="s">
        <v>155</v>
      </c>
      <c r="F36" s="68">
        <v>0</v>
      </c>
      <c r="G36" s="68">
        <f t="shared" si="0"/>
        <v>0</v>
      </c>
      <c r="H36" s="15" t="s">
        <v>161</v>
      </c>
      <c r="I36" s="67"/>
      <c r="J36" s="92"/>
      <c r="K36" s="45"/>
      <c r="L36" s="16"/>
      <c r="M36" s="16"/>
      <c r="N36" s="16"/>
      <c r="O36" s="16"/>
      <c r="P36" s="16"/>
      <c r="Q36" s="16"/>
    </row>
    <row r="37" spans="1:17" s="19" customFormat="1" ht="19.5" customHeight="1" hidden="1">
      <c r="A37" s="15"/>
      <c r="B37" s="13"/>
      <c r="C37" s="14"/>
      <c r="D37" s="14">
        <f t="shared" si="1"/>
        <v>0</v>
      </c>
      <c r="E37" s="15" t="s">
        <v>155</v>
      </c>
      <c r="F37" s="68">
        <v>0</v>
      </c>
      <c r="G37" s="68">
        <f t="shared" si="0"/>
        <v>0</v>
      </c>
      <c r="H37" s="15" t="s">
        <v>161</v>
      </c>
      <c r="I37" s="67"/>
      <c r="J37" s="92"/>
      <c r="K37" s="45"/>
      <c r="L37" s="16"/>
      <c r="M37" s="16"/>
      <c r="N37" s="16"/>
      <c r="O37" s="16"/>
      <c r="P37" s="16"/>
      <c r="Q37" s="16"/>
    </row>
    <row r="38" spans="1:17" s="19" customFormat="1" ht="19.5" customHeight="1" hidden="1">
      <c r="A38" s="15"/>
      <c r="B38" s="13"/>
      <c r="C38" s="20"/>
      <c r="D38" s="14">
        <f t="shared" si="1"/>
        <v>0</v>
      </c>
      <c r="E38" s="15" t="str">
        <f>+E37</f>
        <v>วิธีเฉพาะเจาะจง</v>
      </c>
      <c r="F38" s="68">
        <v>0</v>
      </c>
      <c r="G38" s="68">
        <f>+F38</f>
        <v>0</v>
      </c>
      <c r="H38" s="15" t="s">
        <v>161</v>
      </c>
      <c r="I38" s="67"/>
      <c r="J38" s="92"/>
      <c r="K38" s="45"/>
      <c r="L38" s="16"/>
      <c r="M38" s="16"/>
      <c r="N38" s="16"/>
      <c r="O38" s="16"/>
      <c r="P38" s="16"/>
      <c r="Q38" s="16"/>
    </row>
    <row r="39" spans="1:17" s="19" customFormat="1" ht="19.5" customHeight="1" hidden="1">
      <c r="A39" s="15"/>
      <c r="B39" s="13"/>
      <c r="C39" s="20"/>
      <c r="D39" s="14">
        <f t="shared" si="1"/>
        <v>0</v>
      </c>
      <c r="E39" s="15" t="str">
        <f>+E38</f>
        <v>วิธีเฉพาะเจาะจง</v>
      </c>
      <c r="F39" s="68">
        <v>0</v>
      </c>
      <c r="G39" s="68">
        <f>+F39</f>
        <v>0</v>
      </c>
      <c r="H39" s="15" t="s">
        <v>161</v>
      </c>
      <c r="I39" s="67"/>
      <c r="J39" s="92"/>
      <c r="K39" s="45"/>
      <c r="L39" s="16"/>
      <c r="M39" s="16"/>
      <c r="N39" s="16"/>
      <c r="O39" s="16"/>
      <c r="P39" s="16"/>
      <c r="Q39" s="16"/>
    </row>
    <row r="40" spans="1:17" s="19" customFormat="1" ht="19.5" customHeight="1" hidden="1">
      <c r="A40" s="15"/>
      <c r="B40" s="13"/>
      <c r="C40" s="20"/>
      <c r="D40" s="14">
        <f t="shared" si="1"/>
        <v>0</v>
      </c>
      <c r="E40" s="15" t="str">
        <f>+E39</f>
        <v>วิธีเฉพาะเจาะจง</v>
      </c>
      <c r="F40" s="68">
        <v>0</v>
      </c>
      <c r="G40" s="68">
        <f>+G35</f>
        <v>0</v>
      </c>
      <c r="H40" s="15" t="s">
        <v>161</v>
      </c>
      <c r="I40" s="67"/>
      <c r="J40" s="92"/>
      <c r="K40" s="45"/>
      <c r="L40" s="16"/>
      <c r="M40" s="16"/>
      <c r="N40" s="16"/>
      <c r="O40" s="16"/>
      <c r="P40" s="16"/>
      <c r="Q40" s="16"/>
    </row>
    <row r="41" spans="1:17" s="19" customFormat="1" ht="19.5" customHeight="1" hidden="1">
      <c r="A41" s="15"/>
      <c r="B41" s="13"/>
      <c r="C41" s="20"/>
      <c r="D41" s="14">
        <f t="shared" si="1"/>
        <v>0</v>
      </c>
      <c r="E41" s="15" t="str">
        <f>+E40</f>
        <v>วิธีเฉพาะเจาะจง</v>
      </c>
      <c r="F41" s="68">
        <v>0</v>
      </c>
      <c r="G41" s="68">
        <f>+F41</f>
        <v>0</v>
      </c>
      <c r="H41" s="15" t="str">
        <f>+H40</f>
        <v>ราคาและคุณภาพสินค้า</v>
      </c>
      <c r="I41" s="67"/>
      <c r="J41" s="92"/>
      <c r="K41" s="45"/>
      <c r="L41" s="16"/>
      <c r="M41" s="16"/>
      <c r="N41" s="16"/>
      <c r="O41" s="16"/>
      <c r="P41" s="16"/>
      <c r="Q41" s="16"/>
    </row>
    <row r="42" spans="1:17" s="19" customFormat="1" ht="19.5" customHeight="1" hidden="1">
      <c r="A42" s="15"/>
      <c r="B42" s="13"/>
      <c r="C42" s="20"/>
      <c r="D42" s="14"/>
      <c r="E42" s="15"/>
      <c r="F42" s="68"/>
      <c r="G42" s="68"/>
      <c r="H42" s="15"/>
      <c r="I42" s="67"/>
      <c r="J42" s="92"/>
      <c r="K42" s="45"/>
      <c r="L42" s="16"/>
      <c r="M42" s="16"/>
      <c r="N42" s="16"/>
      <c r="O42" s="16"/>
      <c r="P42" s="16"/>
      <c r="Q42" s="16"/>
    </row>
    <row r="43" spans="1:17" s="19" customFormat="1" ht="19.5" customHeight="1" hidden="1">
      <c r="A43" s="15"/>
      <c r="B43" s="13"/>
      <c r="C43" s="20"/>
      <c r="D43" s="14"/>
      <c r="E43" s="15"/>
      <c r="F43" s="68"/>
      <c r="G43" s="68"/>
      <c r="H43" s="15"/>
      <c r="I43" s="67"/>
      <c r="J43" s="92"/>
      <c r="K43" s="45"/>
      <c r="L43" s="16"/>
      <c r="M43" s="16"/>
      <c r="N43" s="16"/>
      <c r="O43" s="16"/>
      <c r="P43" s="16"/>
      <c r="Q43" s="16"/>
    </row>
    <row r="44" spans="1:17" s="19" customFormat="1" ht="19.5" customHeight="1" thickBot="1">
      <c r="A44" s="15"/>
      <c r="B44" s="17"/>
      <c r="C44" s="62">
        <f>SUM(C27:C41)</f>
        <v>4155</v>
      </c>
      <c r="D44" s="14"/>
      <c r="E44" s="13"/>
      <c r="F44" s="15"/>
      <c r="G44" s="13"/>
      <c r="H44" s="15"/>
      <c r="I44" s="13"/>
      <c r="J44" s="92"/>
      <c r="K44" s="45"/>
      <c r="L44" s="16"/>
      <c r="M44" s="16"/>
      <c r="N44" s="16"/>
      <c r="O44" s="16"/>
      <c r="P44" s="16"/>
      <c r="Q44" s="16"/>
    </row>
    <row r="45" spans="1:17" s="19" customFormat="1" ht="19.5" customHeight="1" hidden="1" thickTop="1">
      <c r="A45" s="15"/>
      <c r="B45" s="17"/>
      <c r="C45" s="58"/>
      <c r="D45" s="14"/>
      <c r="E45" s="13"/>
      <c r="F45" s="15"/>
      <c r="G45" s="13"/>
      <c r="H45" s="15"/>
      <c r="I45" s="13"/>
      <c r="J45" s="92"/>
      <c r="L45" s="16"/>
      <c r="M45" s="16"/>
      <c r="N45" s="16"/>
      <c r="O45" s="16"/>
      <c r="P45" s="16"/>
      <c r="Q45" s="16"/>
    </row>
    <row r="46" spans="1:29" s="18" customFormat="1" ht="19.5" customHeight="1" hidden="1">
      <c r="A46" s="28"/>
      <c r="B46" s="29"/>
      <c r="C46" s="10"/>
      <c r="D46" s="60"/>
      <c r="E46" s="30"/>
      <c r="F46" s="28"/>
      <c r="G46" s="30"/>
      <c r="H46" s="28"/>
      <c r="I46" s="30"/>
      <c r="J46" s="92"/>
      <c r="K46" s="45"/>
      <c r="L46" s="16"/>
      <c r="M46" s="16"/>
      <c r="N46" s="16"/>
      <c r="O46" s="16"/>
      <c r="P46" s="16"/>
      <c r="Q46" s="1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9.5" customHeight="1" thickTop="1">
      <c r="A47" s="28"/>
      <c r="B47" s="29"/>
      <c r="C47" s="60">
        <f>+C16+C24+C44</f>
        <v>15689</v>
      </c>
      <c r="D47" s="60"/>
      <c r="E47" s="30"/>
      <c r="F47" s="28"/>
      <c r="G47" s="30"/>
      <c r="H47" s="30"/>
      <c r="I47" s="30"/>
      <c r="J47" s="92"/>
      <c r="K47" s="45"/>
      <c r="L47" s="16"/>
      <c r="M47" s="16"/>
      <c r="N47" s="16"/>
      <c r="O47" s="16"/>
      <c r="P47" s="16"/>
      <c r="Q47" s="1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9.5" customHeight="1">
      <c r="A48" s="38"/>
      <c r="B48" s="39"/>
      <c r="C48" s="65"/>
      <c r="D48" s="41"/>
      <c r="E48" s="40"/>
      <c r="F48" s="38"/>
      <c r="G48" s="40"/>
      <c r="H48" s="40"/>
      <c r="I48" s="40"/>
      <c r="J48" s="92"/>
      <c r="K48" s="45"/>
      <c r="L48" s="16"/>
      <c r="M48" s="16"/>
      <c r="N48" s="16"/>
      <c r="O48" s="16"/>
      <c r="P48" s="16"/>
      <c r="Q48" s="1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ht="21.75" customHeight="1"/>
    <row r="50" spans="1:9" ht="24">
      <c r="A50" s="172" t="str">
        <f>+A2</f>
        <v>สรุปผลการดำเนินการจัดซื้อจัดจ้างในรอบเดือน</v>
      </c>
      <c r="B50" s="172"/>
      <c r="C50" s="172"/>
      <c r="D50" s="172"/>
      <c r="E50" s="172"/>
      <c r="F50" s="172"/>
      <c r="G50" s="172"/>
      <c r="H50" s="172"/>
      <c r="I50" s="72"/>
    </row>
    <row r="51" spans="1:9" ht="24">
      <c r="A51" s="172" t="s">
        <v>1</v>
      </c>
      <c r="B51" s="172"/>
      <c r="C51" s="172"/>
      <c r="D51" s="172"/>
      <c r="E51" s="172"/>
      <c r="F51" s="172"/>
      <c r="G51" s="172"/>
      <c r="H51" s="172"/>
      <c r="I51" s="72"/>
    </row>
    <row r="52" spans="1:9" ht="24">
      <c r="A52" s="173" t="str">
        <f>+A4</f>
        <v>วันที่ 30  เมษายน 2562</v>
      </c>
      <c r="B52" s="173"/>
      <c r="C52" s="173"/>
      <c r="D52" s="173"/>
      <c r="E52" s="173"/>
      <c r="F52" s="173"/>
      <c r="G52" s="173"/>
      <c r="H52" s="173"/>
      <c r="I52" s="55" t="str">
        <f>+I4</f>
        <v>แบบ สขร.1</v>
      </c>
    </row>
    <row r="53" spans="1:9" ht="71.25" customHeight="1">
      <c r="A53" s="3" t="s">
        <v>149</v>
      </c>
      <c r="B53" s="3" t="s">
        <v>146</v>
      </c>
      <c r="C53" s="3" t="s">
        <v>147</v>
      </c>
      <c r="D53" s="3" t="s">
        <v>148</v>
      </c>
      <c r="E53" s="3" t="s">
        <v>150</v>
      </c>
      <c r="F53" s="3" t="s">
        <v>152</v>
      </c>
      <c r="G53" s="3" t="s">
        <v>153</v>
      </c>
      <c r="H53" s="3" t="s">
        <v>154</v>
      </c>
      <c r="I53" s="3" t="s">
        <v>156</v>
      </c>
    </row>
    <row r="54" spans="1:29" s="18" customFormat="1" ht="19.5" customHeight="1">
      <c r="A54" s="177" t="s">
        <v>22</v>
      </c>
      <c r="B54" s="178"/>
      <c r="C54" s="66">
        <f>+C47</f>
        <v>15689</v>
      </c>
      <c r="D54" s="54"/>
      <c r="E54" s="53"/>
      <c r="F54" s="52"/>
      <c r="G54" s="53"/>
      <c r="H54" s="52"/>
      <c r="I54" s="53"/>
      <c r="J54" s="92"/>
      <c r="K54" s="45"/>
      <c r="L54" s="16"/>
      <c r="M54" s="16"/>
      <c r="N54" s="16"/>
      <c r="O54" s="16"/>
      <c r="P54" s="16"/>
      <c r="Q54" s="1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9.5" customHeight="1">
      <c r="A55" s="76">
        <v>4</v>
      </c>
      <c r="B55" s="169" t="s">
        <v>20</v>
      </c>
      <c r="C55" s="170"/>
      <c r="D55" s="170"/>
      <c r="E55" s="170"/>
      <c r="F55" s="170"/>
      <c r="G55" s="170"/>
      <c r="H55" s="170"/>
      <c r="I55" s="171"/>
      <c r="J55" s="92"/>
      <c r="K55" s="51"/>
      <c r="L55" s="16"/>
      <c r="M55" s="16"/>
      <c r="N55" s="16"/>
      <c r="O55" s="16"/>
      <c r="P55" s="16"/>
      <c r="Q55" s="1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9.5" customHeight="1">
      <c r="A56" s="15"/>
      <c r="B56" s="13" t="s">
        <v>2047</v>
      </c>
      <c r="C56" s="14">
        <v>9660</v>
      </c>
      <c r="D56" s="14">
        <f>+C56</f>
        <v>9660</v>
      </c>
      <c r="E56" s="15" t="s">
        <v>155</v>
      </c>
      <c r="F56" s="71" t="str">
        <f>+F29</f>
        <v>SW  ร้าน ส.วัฒนาอะไหล่</v>
      </c>
      <c r="G56" s="71" t="str">
        <f>+F56</f>
        <v>SW  ร้าน ส.วัฒนาอะไหล่</v>
      </c>
      <c r="H56" s="15" t="s">
        <v>161</v>
      </c>
      <c r="I56" s="67"/>
      <c r="J56" s="92">
        <v>3145</v>
      </c>
      <c r="K56" s="45"/>
      <c r="L56" s="16"/>
      <c r="M56" s="16"/>
      <c r="N56" s="16"/>
      <c r="O56" s="16"/>
      <c r="P56" s="16"/>
      <c r="Q56" s="1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9.5" customHeight="1">
      <c r="A57" s="15"/>
      <c r="B57" s="13" t="str">
        <f>+B56</f>
        <v>ค่าซ่อมแซมยานพาหนะ รถไถฟราม์แทรกเตอร์ M6040 </v>
      </c>
      <c r="C57" s="14">
        <v>4980</v>
      </c>
      <c r="D57" s="14">
        <f>+C57</f>
        <v>4980</v>
      </c>
      <c r="E57" s="15" t="s">
        <v>155</v>
      </c>
      <c r="F57" s="71" t="s">
        <v>1911</v>
      </c>
      <c r="G57" s="71" t="str">
        <f>+F57</f>
        <v>อู่ช่างไต๋</v>
      </c>
      <c r="H57" s="15" t="s">
        <v>161</v>
      </c>
      <c r="I57" s="67"/>
      <c r="J57" s="92" t="s">
        <v>1819</v>
      </c>
      <c r="K57" s="45"/>
      <c r="L57" s="16"/>
      <c r="M57" s="16"/>
      <c r="N57" s="16"/>
      <c r="O57" s="16"/>
      <c r="P57" s="16"/>
      <c r="Q57" s="1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9.5" customHeight="1">
      <c r="A58" s="15"/>
      <c r="B58" s="13" t="s">
        <v>1833</v>
      </c>
      <c r="C58" s="26">
        <v>1360</v>
      </c>
      <c r="D58" s="14">
        <f>+C58</f>
        <v>1360</v>
      </c>
      <c r="E58" s="15" t="s">
        <v>155</v>
      </c>
      <c r="F58" s="71" t="str">
        <f>+F32</f>
        <v>ซันไชน์ คอมพิวเตอร์เซ็นเตอร์</v>
      </c>
      <c r="G58" s="71" t="str">
        <f aca="true" t="shared" si="2" ref="G58:G71">+F58</f>
        <v>ซันไชน์ คอมพิวเตอร์เซ็นเตอร์</v>
      </c>
      <c r="H58" s="15" t="s">
        <v>161</v>
      </c>
      <c r="I58" s="67"/>
      <c r="J58" s="92" t="s">
        <v>1820</v>
      </c>
      <c r="K58" s="47"/>
      <c r="L58" s="16"/>
      <c r="M58" s="16"/>
      <c r="N58" s="16"/>
      <c r="O58" s="16"/>
      <c r="P58" s="16"/>
      <c r="Q58" s="1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9.5" customHeight="1" hidden="1">
      <c r="A59" s="15"/>
      <c r="B59" s="13"/>
      <c r="C59" s="14"/>
      <c r="D59" s="14">
        <f>+C59</f>
        <v>0</v>
      </c>
      <c r="E59" s="15" t="s">
        <v>155</v>
      </c>
      <c r="F59" s="71"/>
      <c r="G59" s="71">
        <f>+F59</f>
        <v>0</v>
      </c>
      <c r="H59" s="15" t="s">
        <v>161</v>
      </c>
      <c r="I59" s="67"/>
      <c r="J59" s="92" t="s">
        <v>1819</v>
      </c>
      <c r="K59" s="45"/>
      <c r="L59" s="16"/>
      <c r="M59" s="16"/>
      <c r="N59" s="16"/>
      <c r="O59" s="16"/>
      <c r="P59" s="16"/>
      <c r="Q59" s="1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9.5" customHeight="1" hidden="1">
      <c r="A60" s="15"/>
      <c r="B60" s="13"/>
      <c r="C60" s="14"/>
      <c r="D60" s="14">
        <f aca="true" t="shared" si="3" ref="D60:D71">+C60</f>
        <v>0</v>
      </c>
      <c r="E60" s="15" t="s">
        <v>155</v>
      </c>
      <c r="F60" s="71"/>
      <c r="G60" s="71">
        <f t="shared" si="2"/>
        <v>0</v>
      </c>
      <c r="H60" s="15" t="s">
        <v>161</v>
      </c>
      <c r="I60" s="67"/>
      <c r="J60" s="92" t="s">
        <v>1818</v>
      </c>
      <c r="K60" s="47"/>
      <c r="M60" s="16"/>
      <c r="N60" s="16"/>
      <c r="O60" s="16"/>
      <c r="P60" s="16"/>
      <c r="Q60" s="1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9.5" customHeight="1" hidden="1">
      <c r="A61" s="15"/>
      <c r="B61" s="13"/>
      <c r="C61" s="14"/>
      <c r="D61" s="14">
        <f t="shared" si="3"/>
        <v>0</v>
      </c>
      <c r="E61" s="15" t="s">
        <v>155</v>
      </c>
      <c r="F61" s="71"/>
      <c r="G61" s="71">
        <f t="shared" si="2"/>
        <v>0</v>
      </c>
      <c r="H61" s="15" t="s">
        <v>161</v>
      </c>
      <c r="I61" s="67"/>
      <c r="J61" s="91">
        <v>6076.75</v>
      </c>
      <c r="K61" s="45"/>
      <c r="L61" s="16"/>
      <c r="M61" s="16"/>
      <c r="N61" s="16"/>
      <c r="O61" s="16"/>
      <c r="P61" s="16"/>
      <c r="Q61" s="1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9.5" customHeight="1" hidden="1">
      <c r="A62" s="15"/>
      <c r="B62" s="13"/>
      <c r="C62" s="14"/>
      <c r="D62" s="14">
        <f t="shared" si="3"/>
        <v>0</v>
      </c>
      <c r="E62" s="15" t="s">
        <v>155</v>
      </c>
      <c r="F62" s="71"/>
      <c r="G62" s="71">
        <f t="shared" si="2"/>
        <v>0</v>
      </c>
      <c r="H62" s="15" t="s">
        <v>161</v>
      </c>
      <c r="I62" s="67"/>
      <c r="J62" s="92"/>
      <c r="K62" s="45"/>
      <c r="L62" s="16"/>
      <c r="M62" s="16"/>
      <c r="N62" s="16"/>
      <c r="O62" s="16"/>
      <c r="P62" s="16"/>
      <c r="Q62" s="1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9.5" customHeight="1" hidden="1">
      <c r="A63" s="15"/>
      <c r="B63" s="13"/>
      <c r="C63" s="14"/>
      <c r="D63" s="14">
        <f t="shared" si="3"/>
        <v>0</v>
      </c>
      <c r="E63" s="15" t="s">
        <v>155</v>
      </c>
      <c r="F63" s="68"/>
      <c r="G63" s="71">
        <f t="shared" si="2"/>
        <v>0</v>
      </c>
      <c r="H63" s="15" t="s">
        <v>161</v>
      </c>
      <c r="I63" s="67"/>
      <c r="J63" s="92"/>
      <c r="K63" s="45"/>
      <c r="L63" s="16"/>
      <c r="M63" s="16"/>
      <c r="N63" s="16"/>
      <c r="O63" s="16"/>
      <c r="P63" s="16"/>
      <c r="Q63" s="1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9.5" customHeight="1" hidden="1">
      <c r="A64" s="15"/>
      <c r="B64" s="13"/>
      <c r="C64" s="14"/>
      <c r="D64" s="14">
        <f t="shared" si="3"/>
        <v>0</v>
      </c>
      <c r="E64" s="15" t="s">
        <v>155</v>
      </c>
      <c r="F64" s="68"/>
      <c r="G64" s="71">
        <f t="shared" si="2"/>
        <v>0</v>
      </c>
      <c r="H64" s="15" t="s">
        <v>161</v>
      </c>
      <c r="I64" s="15"/>
      <c r="J64" s="92"/>
      <c r="K64" s="45"/>
      <c r="L64" s="16"/>
      <c r="M64" s="16"/>
      <c r="N64" s="16"/>
      <c r="O64" s="16"/>
      <c r="P64" s="16"/>
      <c r="Q64" s="16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9.5" customHeight="1" hidden="1">
      <c r="A65" s="15"/>
      <c r="B65" s="13"/>
      <c r="C65" s="14"/>
      <c r="D65" s="14">
        <f t="shared" si="3"/>
        <v>0</v>
      </c>
      <c r="E65" s="15" t="s">
        <v>155</v>
      </c>
      <c r="F65" s="68"/>
      <c r="G65" s="71">
        <f t="shared" si="2"/>
        <v>0</v>
      </c>
      <c r="H65" s="15" t="s">
        <v>161</v>
      </c>
      <c r="I65" s="15"/>
      <c r="J65" s="92"/>
      <c r="K65" s="45"/>
      <c r="L65" s="16"/>
      <c r="M65" s="16"/>
      <c r="N65" s="16"/>
      <c r="O65" s="16"/>
      <c r="P65" s="16"/>
      <c r="Q65" s="16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9.5" customHeight="1" hidden="1">
      <c r="A66" s="15"/>
      <c r="B66" s="13"/>
      <c r="C66" s="14"/>
      <c r="D66" s="14">
        <f t="shared" si="3"/>
        <v>0</v>
      </c>
      <c r="E66" s="15" t="s">
        <v>155</v>
      </c>
      <c r="F66" s="68"/>
      <c r="G66" s="71">
        <f t="shared" si="2"/>
        <v>0</v>
      </c>
      <c r="H66" s="15" t="s">
        <v>161</v>
      </c>
      <c r="I66" s="15"/>
      <c r="J66" s="92"/>
      <c r="K66" s="158"/>
      <c r="L66" s="16"/>
      <c r="M66" s="16"/>
      <c r="N66" s="16"/>
      <c r="O66" s="16"/>
      <c r="P66" s="16"/>
      <c r="Q66" s="16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9.5" customHeight="1" hidden="1">
      <c r="A67" s="15"/>
      <c r="B67" s="17"/>
      <c r="C67" s="14"/>
      <c r="D67" s="14">
        <f t="shared" si="3"/>
        <v>0</v>
      </c>
      <c r="E67" s="15" t="s">
        <v>155</v>
      </c>
      <c r="F67" s="68"/>
      <c r="G67" s="71">
        <f t="shared" si="2"/>
        <v>0</v>
      </c>
      <c r="H67" s="15" t="s">
        <v>161</v>
      </c>
      <c r="I67" s="15"/>
      <c r="J67" s="92"/>
      <c r="K67" s="45"/>
      <c r="L67" s="16"/>
      <c r="M67" s="16"/>
      <c r="N67" s="16"/>
      <c r="O67" s="16"/>
      <c r="P67" s="16"/>
      <c r="Q67" s="16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9.5" customHeight="1" hidden="1">
      <c r="A68" s="15"/>
      <c r="B68" s="17"/>
      <c r="C68" s="14"/>
      <c r="D68" s="14">
        <f t="shared" si="3"/>
        <v>0</v>
      </c>
      <c r="E68" s="15" t="s">
        <v>155</v>
      </c>
      <c r="F68" s="68"/>
      <c r="G68" s="71">
        <f t="shared" si="2"/>
        <v>0</v>
      </c>
      <c r="H68" s="15" t="s">
        <v>161</v>
      </c>
      <c r="I68" s="15"/>
      <c r="J68" s="92"/>
      <c r="K68" s="45"/>
      <c r="L68" s="16"/>
      <c r="M68" s="16"/>
      <c r="N68" s="16"/>
      <c r="O68" s="16"/>
      <c r="P68" s="16"/>
      <c r="Q68" s="16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9.5" customHeight="1" hidden="1">
      <c r="A69" s="15"/>
      <c r="B69" s="17"/>
      <c r="C69" s="14"/>
      <c r="D69" s="14">
        <f t="shared" si="3"/>
        <v>0</v>
      </c>
      <c r="E69" s="15" t="s">
        <v>155</v>
      </c>
      <c r="F69" s="68"/>
      <c r="G69" s="71">
        <f t="shared" si="2"/>
        <v>0</v>
      </c>
      <c r="H69" s="15" t="s">
        <v>161</v>
      </c>
      <c r="I69" s="15"/>
      <c r="J69" s="92"/>
      <c r="K69" s="45"/>
      <c r="L69" s="16"/>
      <c r="M69" s="16"/>
      <c r="N69" s="16"/>
      <c r="O69" s="16"/>
      <c r="P69" s="16"/>
      <c r="Q69" s="1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9.5" customHeight="1" hidden="1">
      <c r="A70" s="15"/>
      <c r="B70" s="17"/>
      <c r="C70" s="14"/>
      <c r="D70" s="14">
        <f t="shared" si="3"/>
        <v>0</v>
      </c>
      <c r="E70" s="15" t="s">
        <v>155</v>
      </c>
      <c r="F70" s="68"/>
      <c r="G70" s="71">
        <f t="shared" si="2"/>
        <v>0</v>
      </c>
      <c r="H70" s="15" t="s">
        <v>161</v>
      </c>
      <c r="I70" s="15"/>
      <c r="J70" s="92"/>
      <c r="K70" s="45"/>
      <c r="L70" s="16"/>
      <c r="M70" s="16"/>
      <c r="N70" s="16"/>
      <c r="O70" s="16"/>
      <c r="P70" s="16"/>
      <c r="Q70" s="16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9.5" customHeight="1" hidden="1">
      <c r="A71" s="15"/>
      <c r="B71" s="17"/>
      <c r="C71" s="26"/>
      <c r="D71" s="14">
        <f t="shared" si="3"/>
        <v>0</v>
      </c>
      <c r="E71" s="15" t="s">
        <v>155</v>
      </c>
      <c r="F71" s="68"/>
      <c r="G71" s="71">
        <f t="shared" si="2"/>
        <v>0</v>
      </c>
      <c r="H71" s="15" t="s">
        <v>161</v>
      </c>
      <c r="I71" s="15"/>
      <c r="J71" s="92"/>
      <c r="K71" s="45"/>
      <c r="L71" s="16"/>
      <c r="M71" s="16"/>
      <c r="N71" s="16"/>
      <c r="O71" s="16"/>
      <c r="P71" s="16"/>
      <c r="Q71" s="16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9.5" customHeight="1" thickBot="1">
      <c r="A72" s="15"/>
      <c r="B72" s="17"/>
      <c r="C72" s="21">
        <f>SUM(C56:C71)</f>
        <v>16000</v>
      </c>
      <c r="D72" s="14"/>
      <c r="E72" s="13"/>
      <c r="F72" s="15"/>
      <c r="G72" s="71"/>
      <c r="H72" s="15"/>
      <c r="I72" s="15"/>
      <c r="J72" s="92"/>
      <c r="K72" s="45"/>
      <c r="L72" s="16"/>
      <c r="M72" s="16"/>
      <c r="N72" s="16"/>
      <c r="O72" s="16"/>
      <c r="P72" s="16"/>
      <c r="Q72" s="16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9.5" customHeight="1" thickTop="1">
      <c r="A73" s="78"/>
      <c r="B73" s="78"/>
      <c r="C73" s="80"/>
      <c r="D73" s="81"/>
      <c r="E73" s="82"/>
      <c r="F73" s="79"/>
      <c r="G73" s="82"/>
      <c r="H73" s="79"/>
      <c r="I73" s="83"/>
      <c r="J73" s="92"/>
      <c r="K73" s="45"/>
      <c r="L73" s="16"/>
      <c r="M73" s="16"/>
      <c r="N73" s="16"/>
      <c r="O73" s="16"/>
      <c r="P73" s="16"/>
      <c r="Q73" s="16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9.5" customHeight="1">
      <c r="A74" s="159">
        <v>5</v>
      </c>
      <c r="B74" s="169" t="s">
        <v>23</v>
      </c>
      <c r="C74" s="170"/>
      <c r="D74" s="170"/>
      <c r="E74" s="170"/>
      <c r="F74" s="170"/>
      <c r="G74" s="170"/>
      <c r="H74" s="170"/>
      <c r="I74" s="171"/>
      <c r="J74" s="92"/>
      <c r="K74" s="51"/>
      <c r="L74" s="16"/>
      <c r="M74" s="16"/>
      <c r="N74" s="16"/>
      <c r="O74" s="16"/>
      <c r="P74" s="16"/>
      <c r="Q74" s="16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9.5" customHeight="1">
      <c r="A75" s="15"/>
      <c r="B75" s="13" t="s">
        <v>2029</v>
      </c>
      <c r="C75" s="14">
        <v>280</v>
      </c>
      <c r="D75" s="14">
        <f>+C75</f>
        <v>280</v>
      </c>
      <c r="E75" s="15" t="s">
        <v>155</v>
      </c>
      <c r="F75" s="68" t="s">
        <v>2030</v>
      </c>
      <c r="G75" s="68" t="str">
        <f>+F75</f>
        <v>นรินทร์แบตเตอรี่</v>
      </c>
      <c r="H75" s="15" t="s">
        <v>161</v>
      </c>
      <c r="I75" s="67"/>
      <c r="J75" s="92">
        <v>55544.06</v>
      </c>
      <c r="K75" s="45"/>
      <c r="L75" s="16"/>
      <c r="M75" s="16"/>
      <c r="N75" s="16"/>
      <c r="O75" s="16"/>
      <c r="P75" s="16"/>
      <c r="Q75" s="16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18" customFormat="1" ht="19.5" customHeight="1">
      <c r="A76" s="15"/>
      <c r="B76" s="13" t="str">
        <f>+B75</f>
        <v>ค่าซ่อมแซม (ยานพาหนะ) ผจ 726 อบ</v>
      </c>
      <c r="C76" s="14">
        <v>80</v>
      </c>
      <c r="D76" s="14">
        <f>+C76</f>
        <v>80</v>
      </c>
      <c r="E76" s="15" t="s">
        <v>155</v>
      </c>
      <c r="F76" s="68" t="s">
        <v>1963</v>
      </c>
      <c r="G76" s="68" t="str">
        <f aca="true" t="shared" si="4" ref="G76:G85">+F76</f>
        <v>นทีพาณิชย์</v>
      </c>
      <c r="H76" s="15" t="s">
        <v>161</v>
      </c>
      <c r="I76" s="67"/>
      <c r="J76" s="92"/>
      <c r="K76" s="45"/>
      <c r="L76" s="16"/>
      <c r="M76" s="16"/>
      <c r="N76" s="16"/>
      <c r="O76" s="16"/>
      <c r="P76" s="16"/>
      <c r="Q76" s="1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18" customFormat="1" ht="19.5" customHeight="1">
      <c r="A77" s="15"/>
      <c r="B77" s="13" t="s">
        <v>2031</v>
      </c>
      <c r="C77" s="14">
        <v>100</v>
      </c>
      <c r="D77" s="14">
        <f aca="true" t="shared" si="5" ref="D77:D86">+C77</f>
        <v>100</v>
      </c>
      <c r="E77" s="15" t="s">
        <v>155</v>
      </c>
      <c r="F77" s="68" t="s">
        <v>1954</v>
      </c>
      <c r="G77" s="68" t="str">
        <f t="shared" si="4"/>
        <v>ร้าน ท.อุบลยางไทย</v>
      </c>
      <c r="H77" s="15" t="s">
        <v>161</v>
      </c>
      <c r="I77" s="67"/>
      <c r="J77" s="92"/>
      <c r="K77" s="45"/>
      <c r="L77" s="16"/>
      <c r="M77" s="16"/>
      <c r="N77" s="16"/>
      <c r="O77" s="16"/>
      <c r="P77" s="16"/>
      <c r="Q77" s="16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ht="19.5" customHeight="1">
      <c r="A78" s="15"/>
      <c r="B78" s="13" t="s">
        <v>2032</v>
      </c>
      <c r="C78" s="14">
        <v>3600</v>
      </c>
      <c r="D78" s="14">
        <f t="shared" si="5"/>
        <v>3600</v>
      </c>
      <c r="E78" s="15" t="s">
        <v>155</v>
      </c>
      <c r="F78" s="13" t="s">
        <v>2033</v>
      </c>
      <c r="G78" s="68" t="str">
        <f>+F78</f>
        <v>สุพจน์วัสดุก่อสร้าง</v>
      </c>
      <c r="H78" s="15" t="s">
        <v>161</v>
      </c>
      <c r="I78" s="67"/>
      <c r="J78" s="92"/>
      <c r="K78" s="45"/>
      <c r="L78" s="16"/>
      <c r="M78" s="16"/>
      <c r="N78" s="16"/>
      <c r="O78" s="16"/>
      <c r="P78" s="16"/>
      <c r="Q78" s="16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9.5" customHeight="1">
      <c r="A79" s="15"/>
      <c r="B79" s="13" t="s">
        <v>2034</v>
      </c>
      <c r="C79" s="14">
        <v>500</v>
      </c>
      <c r="D79" s="14">
        <f t="shared" si="5"/>
        <v>500</v>
      </c>
      <c r="E79" s="15" t="s">
        <v>155</v>
      </c>
      <c r="F79" s="68" t="str">
        <f>+F78</f>
        <v>สุพจน์วัสดุก่อสร้าง</v>
      </c>
      <c r="G79" s="68" t="str">
        <f t="shared" si="4"/>
        <v>สุพจน์วัสดุก่อสร้าง</v>
      </c>
      <c r="H79" s="15" t="s">
        <v>161</v>
      </c>
      <c r="I79" s="67"/>
      <c r="J79" s="92"/>
      <c r="K79" s="45"/>
      <c r="L79" s="16"/>
      <c r="M79" s="16"/>
      <c r="N79" s="16"/>
      <c r="O79" s="16"/>
      <c r="P79" s="16"/>
      <c r="Q79" s="1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19.5" customHeight="1" hidden="1">
      <c r="A80" s="15"/>
      <c r="B80" s="13"/>
      <c r="C80" s="14"/>
      <c r="D80" s="14">
        <f t="shared" si="5"/>
        <v>0</v>
      </c>
      <c r="E80" s="15" t="s">
        <v>155</v>
      </c>
      <c r="F80" s="68"/>
      <c r="G80" s="68">
        <f t="shared" si="4"/>
        <v>0</v>
      </c>
      <c r="H80" s="15" t="s">
        <v>161</v>
      </c>
      <c r="I80" s="67"/>
      <c r="J80" s="92"/>
      <c r="K80" s="45"/>
      <c r="L80" s="16"/>
      <c r="M80" s="16"/>
      <c r="N80" s="16"/>
      <c r="O80" s="16"/>
      <c r="P80" s="16"/>
      <c r="Q80" s="16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9.5" customHeight="1" hidden="1">
      <c r="A81" s="15"/>
      <c r="B81" s="13"/>
      <c r="C81" s="14"/>
      <c r="D81" s="14">
        <f t="shared" si="5"/>
        <v>0</v>
      </c>
      <c r="E81" s="15" t="s">
        <v>155</v>
      </c>
      <c r="F81" s="68"/>
      <c r="G81" s="68">
        <f t="shared" si="4"/>
        <v>0</v>
      </c>
      <c r="H81" s="15" t="s">
        <v>161</v>
      </c>
      <c r="I81" s="67"/>
      <c r="J81" s="92"/>
      <c r="K81" s="45"/>
      <c r="L81" s="16"/>
      <c r="M81" s="16"/>
      <c r="N81" s="16"/>
      <c r="O81" s="16"/>
      <c r="P81" s="16"/>
      <c r="Q81" s="16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9.5" customHeight="1" hidden="1">
      <c r="A82" s="15"/>
      <c r="B82" s="13"/>
      <c r="C82" s="14"/>
      <c r="D82" s="14">
        <f t="shared" si="5"/>
        <v>0</v>
      </c>
      <c r="E82" s="15" t="s">
        <v>155</v>
      </c>
      <c r="F82" s="68"/>
      <c r="G82" s="68">
        <f t="shared" si="4"/>
        <v>0</v>
      </c>
      <c r="H82" s="15" t="s">
        <v>161</v>
      </c>
      <c r="I82" s="67"/>
      <c r="J82" s="92"/>
      <c r="K82" s="45"/>
      <c r="L82" s="16"/>
      <c r="M82" s="16"/>
      <c r="N82" s="16"/>
      <c r="O82" s="16"/>
      <c r="P82" s="16"/>
      <c r="Q82" s="16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9.5" customHeight="1" hidden="1">
      <c r="A83" s="15"/>
      <c r="B83" s="13"/>
      <c r="C83" s="14"/>
      <c r="D83" s="14">
        <f t="shared" si="5"/>
        <v>0</v>
      </c>
      <c r="E83" s="15" t="s">
        <v>155</v>
      </c>
      <c r="F83" s="68"/>
      <c r="G83" s="68">
        <f t="shared" si="4"/>
        <v>0</v>
      </c>
      <c r="H83" s="15" t="s">
        <v>161</v>
      </c>
      <c r="I83" s="67"/>
      <c r="J83" s="92"/>
      <c r="K83" s="45"/>
      <c r="L83" s="16"/>
      <c r="M83" s="16"/>
      <c r="N83" s="16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9.5" customHeight="1" hidden="1">
      <c r="A84" s="15"/>
      <c r="B84" s="13"/>
      <c r="C84" s="14"/>
      <c r="D84" s="14">
        <f t="shared" si="5"/>
        <v>0</v>
      </c>
      <c r="E84" s="15" t="s">
        <v>155</v>
      </c>
      <c r="F84" s="68"/>
      <c r="G84" s="68">
        <f t="shared" si="4"/>
        <v>0</v>
      </c>
      <c r="H84" s="15" t="s">
        <v>161</v>
      </c>
      <c r="I84" s="67"/>
      <c r="J84" s="92"/>
      <c r="K84" s="45"/>
      <c r="L84" s="16"/>
      <c r="M84" s="16"/>
      <c r="N84" s="16"/>
      <c r="O84" s="16"/>
      <c r="P84" s="16"/>
      <c r="Q84" s="16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9.5" customHeight="1" hidden="1">
      <c r="A85" s="15"/>
      <c r="B85" s="13"/>
      <c r="C85" s="14"/>
      <c r="D85" s="14">
        <f t="shared" si="5"/>
        <v>0</v>
      </c>
      <c r="E85" s="15" t="s">
        <v>155</v>
      </c>
      <c r="F85" s="68"/>
      <c r="G85" s="68">
        <f t="shared" si="4"/>
        <v>0</v>
      </c>
      <c r="H85" s="15" t="s">
        <v>161</v>
      </c>
      <c r="I85" s="67"/>
      <c r="J85" s="92"/>
      <c r="K85" s="45"/>
      <c r="L85" s="16"/>
      <c r="M85" s="16"/>
      <c r="N85" s="16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9.5" customHeight="1" hidden="1">
      <c r="A86" s="15"/>
      <c r="B86" s="13"/>
      <c r="C86" s="14"/>
      <c r="D86" s="14">
        <f t="shared" si="5"/>
        <v>0</v>
      </c>
      <c r="E86" s="15" t="s">
        <v>155</v>
      </c>
      <c r="F86" s="68"/>
      <c r="G86" s="68" t="s">
        <v>1954</v>
      </c>
      <c r="H86" s="15" t="s">
        <v>161</v>
      </c>
      <c r="I86" s="67"/>
      <c r="J86" s="92">
        <v>5327.28</v>
      </c>
      <c r="K86" s="45" t="s">
        <v>184</v>
      </c>
      <c r="L86" s="16"/>
      <c r="M86" s="16"/>
      <c r="N86" s="16"/>
      <c r="O86" s="16"/>
      <c r="P86" s="16"/>
      <c r="Q86" s="16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9.5" customHeight="1" hidden="1">
      <c r="A87" s="15"/>
      <c r="B87" s="13"/>
      <c r="C87" s="14"/>
      <c r="D87" s="14">
        <f aca="true" t="shared" si="6" ref="D87:D92">+C87</f>
        <v>0</v>
      </c>
      <c r="E87" s="15" t="s">
        <v>155</v>
      </c>
      <c r="F87" s="68"/>
      <c r="G87" s="68">
        <f aca="true" t="shared" si="7" ref="G87:G92">+F87</f>
        <v>0</v>
      </c>
      <c r="H87" s="15" t="s">
        <v>161</v>
      </c>
      <c r="I87" s="67"/>
      <c r="J87" s="92"/>
      <c r="K87" s="45"/>
      <c r="L87" s="16"/>
      <c r="M87" s="16"/>
      <c r="N87" s="16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9.5" customHeight="1" hidden="1">
      <c r="A88" s="15"/>
      <c r="B88" s="13"/>
      <c r="C88" s="14"/>
      <c r="D88" s="14">
        <f t="shared" si="6"/>
        <v>0</v>
      </c>
      <c r="E88" s="15" t="s">
        <v>155</v>
      </c>
      <c r="F88" s="68"/>
      <c r="G88" s="68">
        <f t="shared" si="7"/>
        <v>0</v>
      </c>
      <c r="H88" s="15" t="s">
        <v>161</v>
      </c>
      <c r="I88" s="67"/>
      <c r="J88" s="92"/>
      <c r="K88" s="45"/>
      <c r="L88" s="16"/>
      <c r="M88" s="16"/>
      <c r="N88" s="16"/>
      <c r="O88" s="16"/>
      <c r="P88" s="16"/>
      <c r="Q88" s="16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9.5" customHeight="1" hidden="1">
      <c r="A89" s="15"/>
      <c r="B89" s="13"/>
      <c r="C89" s="14"/>
      <c r="D89" s="14">
        <f t="shared" si="6"/>
        <v>0</v>
      </c>
      <c r="E89" s="15" t="s">
        <v>155</v>
      </c>
      <c r="F89" s="68"/>
      <c r="G89" s="68">
        <f t="shared" si="7"/>
        <v>0</v>
      </c>
      <c r="H89" s="15" t="s">
        <v>161</v>
      </c>
      <c r="I89" s="67"/>
      <c r="J89" s="92"/>
      <c r="K89" s="45"/>
      <c r="L89" s="16"/>
      <c r="M89" s="16"/>
      <c r="N89" s="16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9.5" customHeight="1" hidden="1">
      <c r="A90" s="15"/>
      <c r="B90" s="13"/>
      <c r="C90" s="14"/>
      <c r="D90" s="14">
        <f t="shared" si="6"/>
        <v>0</v>
      </c>
      <c r="E90" s="15" t="s">
        <v>155</v>
      </c>
      <c r="F90" s="68"/>
      <c r="G90" s="68">
        <f t="shared" si="7"/>
        <v>0</v>
      </c>
      <c r="H90" s="15" t="s">
        <v>161</v>
      </c>
      <c r="I90" s="67"/>
      <c r="J90" s="92"/>
      <c r="K90" s="45"/>
      <c r="L90" s="16"/>
      <c r="M90" s="16"/>
      <c r="N90" s="16"/>
      <c r="O90" s="16"/>
      <c r="P90" s="16"/>
      <c r="Q90" s="16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9.5" customHeight="1" hidden="1">
      <c r="A91" s="15"/>
      <c r="B91" s="13"/>
      <c r="C91" s="26"/>
      <c r="D91" s="14">
        <f t="shared" si="6"/>
        <v>0</v>
      </c>
      <c r="E91" s="15" t="s">
        <v>155</v>
      </c>
      <c r="F91" s="68"/>
      <c r="G91" s="68">
        <f t="shared" si="7"/>
        <v>0</v>
      </c>
      <c r="H91" s="15" t="s">
        <v>161</v>
      </c>
      <c r="I91" s="67"/>
      <c r="J91" s="92"/>
      <c r="K91" s="45"/>
      <c r="L91" s="16"/>
      <c r="M91" s="16"/>
      <c r="N91" s="16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9.5" customHeight="1" hidden="1">
      <c r="A92" s="15"/>
      <c r="B92" s="13"/>
      <c r="C92" s="26"/>
      <c r="D92" s="14">
        <f t="shared" si="6"/>
        <v>0</v>
      </c>
      <c r="E92" s="15" t="s">
        <v>155</v>
      </c>
      <c r="F92" s="68"/>
      <c r="G92" s="68">
        <f t="shared" si="7"/>
        <v>0</v>
      </c>
      <c r="H92" s="15" t="s">
        <v>161</v>
      </c>
      <c r="I92" s="67"/>
      <c r="J92" s="92"/>
      <c r="K92" s="45"/>
      <c r="L92" s="16"/>
      <c r="M92" s="16"/>
      <c r="N92" s="16"/>
      <c r="O92" s="16"/>
      <c r="P92" s="16"/>
      <c r="Q92" s="16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9.5" customHeight="1" thickBot="1">
      <c r="A93" s="15"/>
      <c r="B93" s="17"/>
      <c r="C93" s="62">
        <f>SUM(C75:C92)</f>
        <v>4560</v>
      </c>
      <c r="D93" s="14"/>
      <c r="E93" s="13"/>
      <c r="F93" s="15"/>
      <c r="G93" s="13"/>
      <c r="H93" s="15"/>
      <c r="I93" s="13"/>
      <c r="J93" s="92"/>
      <c r="K93" s="45"/>
      <c r="L93" s="16"/>
      <c r="M93" s="16"/>
      <c r="N93" s="16"/>
      <c r="O93" s="16"/>
      <c r="P93" s="16"/>
      <c r="Q93" s="16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9.5" customHeight="1" thickTop="1">
      <c r="A94" s="15"/>
      <c r="B94" s="17"/>
      <c r="C94" s="22"/>
      <c r="D94" s="14"/>
      <c r="E94" s="13"/>
      <c r="F94" s="15"/>
      <c r="G94" s="13"/>
      <c r="H94" s="15"/>
      <c r="I94" s="13"/>
      <c r="J94" s="92"/>
      <c r="K94" s="45"/>
      <c r="L94" s="16"/>
      <c r="M94" s="16"/>
      <c r="N94" s="16"/>
      <c r="O94" s="16"/>
      <c r="P94" s="16"/>
      <c r="Q94" s="16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9.5" customHeight="1">
      <c r="A95" s="76">
        <v>6</v>
      </c>
      <c r="B95" s="169" t="s">
        <v>24</v>
      </c>
      <c r="C95" s="170"/>
      <c r="D95" s="170"/>
      <c r="E95" s="170"/>
      <c r="F95" s="170"/>
      <c r="G95" s="170"/>
      <c r="H95" s="170"/>
      <c r="I95" s="171"/>
      <c r="J95" s="92"/>
      <c r="K95" s="51"/>
      <c r="L95" s="16"/>
      <c r="M95" s="16"/>
      <c r="N95" s="16"/>
      <c r="O95" s="16"/>
      <c r="P95" s="16"/>
      <c r="Q95" s="16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9.5" customHeight="1">
      <c r="A96" s="15"/>
      <c r="B96" s="13" t="s">
        <v>2035</v>
      </c>
      <c r="C96" s="14">
        <v>800</v>
      </c>
      <c r="D96" s="14">
        <f>+C96</f>
        <v>800</v>
      </c>
      <c r="E96" s="15" t="s">
        <v>155</v>
      </c>
      <c r="F96" s="13" t="s">
        <v>1948</v>
      </c>
      <c r="G96" s="68" t="str">
        <f>+F96</f>
        <v>ร้านพิทักษ์ศิลป์ ป้ายไวนิล</v>
      </c>
      <c r="H96" s="15" t="s">
        <v>161</v>
      </c>
      <c r="I96" s="67"/>
      <c r="J96" s="92">
        <v>9926</v>
      </c>
      <c r="K96" s="45"/>
      <c r="L96" s="16"/>
      <c r="M96" s="16"/>
      <c r="N96" s="16"/>
      <c r="O96" s="16"/>
      <c r="P96" s="16"/>
      <c r="Q96" s="16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21" customHeight="1">
      <c r="A97" s="15"/>
      <c r="B97" s="13" t="s">
        <v>2036</v>
      </c>
      <c r="C97" s="14">
        <v>9920</v>
      </c>
      <c r="D97" s="14">
        <f aca="true" t="shared" si="8" ref="D97:D110">+C97</f>
        <v>9920</v>
      </c>
      <c r="E97" s="15" t="s">
        <v>155</v>
      </c>
      <c r="F97" s="68" t="s">
        <v>1995</v>
      </c>
      <c r="G97" s="68" t="str">
        <f>+F97</f>
        <v>โรงกลึงธวัช</v>
      </c>
      <c r="H97" s="15" t="s">
        <v>161</v>
      </c>
      <c r="I97" s="67"/>
      <c r="J97" s="92"/>
      <c r="K97" s="45"/>
      <c r="L97" s="16"/>
      <c r="M97" s="16"/>
      <c r="N97" s="16"/>
      <c r="O97" s="16"/>
      <c r="P97" s="16"/>
      <c r="Q97" s="16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18" customFormat="1" ht="19.5" customHeight="1">
      <c r="A98" s="15"/>
      <c r="B98" s="13" t="s">
        <v>2037</v>
      </c>
      <c r="C98" s="14">
        <v>1720</v>
      </c>
      <c r="D98" s="14">
        <f t="shared" si="8"/>
        <v>1720</v>
      </c>
      <c r="E98" s="15" t="s">
        <v>155</v>
      </c>
      <c r="F98" s="68" t="s">
        <v>2038</v>
      </c>
      <c r="G98" s="68" t="str">
        <f aca="true" t="shared" si="9" ref="G98:G109">+F98</f>
        <v>น้ำฟ้าพันธ์ไม้</v>
      </c>
      <c r="H98" s="15" t="s">
        <v>161</v>
      </c>
      <c r="I98" s="67"/>
      <c r="J98" s="92"/>
      <c r="K98" s="45"/>
      <c r="L98" s="16"/>
      <c r="M98" s="16"/>
      <c r="N98" s="16"/>
      <c r="O98" s="16"/>
      <c r="P98" s="16"/>
      <c r="Q98" s="16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18" customFormat="1" ht="19.5" customHeight="1">
      <c r="A99" s="15"/>
      <c r="B99" s="13" t="s">
        <v>2039</v>
      </c>
      <c r="C99" s="14">
        <v>6830</v>
      </c>
      <c r="D99" s="14">
        <f t="shared" si="8"/>
        <v>6830</v>
      </c>
      <c r="E99" s="15" t="s">
        <v>155</v>
      </c>
      <c r="F99" s="68" t="s">
        <v>1995</v>
      </c>
      <c r="G99" s="68" t="str">
        <f t="shared" si="9"/>
        <v>โรงกลึงธวัช</v>
      </c>
      <c r="H99" s="15" t="s">
        <v>161</v>
      </c>
      <c r="I99" s="67"/>
      <c r="J99" s="92"/>
      <c r="K99" s="49"/>
      <c r="L99" s="16"/>
      <c r="M99" s="16"/>
      <c r="N99" s="16"/>
      <c r="O99" s="16"/>
      <c r="P99" s="16"/>
      <c r="Q99" s="16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18" customFormat="1" ht="19.5" customHeight="1">
      <c r="A100" s="15"/>
      <c r="B100" s="13" t="str">
        <f>+B98</f>
        <v>ค่าวัสดุ(เพาะชำ)</v>
      </c>
      <c r="C100" s="14">
        <v>5000</v>
      </c>
      <c r="D100" s="14">
        <f t="shared" si="8"/>
        <v>5000</v>
      </c>
      <c r="E100" s="15" t="s">
        <v>155</v>
      </c>
      <c r="F100" s="68" t="str">
        <f>+F98</f>
        <v>น้ำฟ้าพันธ์ไม้</v>
      </c>
      <c r="G100" s="68" t="str">
        <f t="shared" si="9"/>
        <v>น้ำฟ้าพันธ์ไม้</v>
      </c>
      <c r="H100" s="15" t="s">
        <v>161</v>
      </c>
      <c r="I100" s="67"/>
      <c r="J100" s="92"/>
      <c r="K100" s="45"/>
      <c r="L100" s="16"/>
      <c r="M100" s="16"/>
      <c r="N100" s="16"/>
      <c r="O100" s="16"/>
      <c r="P100" s="16"/>
      <c r="Q100" s="16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18" customFormat="1" ht="19.5" customHeight="1" hidden="1">
      <c r="A101" s="15"/>
      <c r="B101" s="13"/>
      <c r="C101" s="14"/>
      <c r="D101" s="14">
        <f t="shared" si="8"/>
        <v>0</v>
      </c>
      <c r="E101" s="15" t="s">
        <v>155</v>
      </c>
      <c r="F101" s="68"/>
      <c r="G101" s="68">
        <f t="shared" si="9"/>
        <v>0</v>
      </c>
      <c r="H101" s="15" t="s">
        <v>161</v>
      </c>
      <c r="I101" s="67"/>
      <c r="J101" s="92"/>
      <c r="K101" s="45"/>
      <c r="L101" s="16"/>
      <c r="M101" s="16"/>
      <c r="N101" s="16"/>
      <c r="O101" s="16"/>
      <c r="P101" s="16"/>
      <c r="Q101" s="16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18" customFormat="1" ht="19.5" customHeight="1" hidden="1">
      <c r="A102" s="15"/>
      <c r="B102" s="13"/>
      <c r="C102" s="14"/>
      <c r="D102" s="14">
        <f t="shared" si="8"/>
        <v>0</v>
      </c>
      <c r="E102" s="15" t="s">
        <v>155</v>
      </c>
      <c r="F102" s="13"/>
      <c r="G102" s="68">
        <f t="shared" si="9"/>
        <v>0</v>
      </c>
      <c r="H102" s="15" t="s">
        <v>161</v>
      </c>
      <c r="I102" s="67"/>
      <c r="J102" s="92">
        <v>11084</v>
      </c>
      <c r="K102" s="45" t="s">
        <v>487</v>
      </c>
      <c r="L102" s="45"/>
      <c r="M102" s="16"/>
      <c r="N102" s="16"/>
      <c r="O102" s="16"/>
      <c r="P102" s="16"/>
      <c r="Q102" s="16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8" customFormat="1" ht="20.25" customHeight="1" hidden="1">
      <c r="A103" s="15"/>
      <c r="B103" s="13"/>
      <c r="C103" s="14"/>
      <c r="D103" s="14">
        <f t="shared" si="8"/>
        <v>0</v>
      </c>
      <c r="E103" s="15" t="s">
        <v>155</v>
      </c>
      <c r="F103" s="68"/>
      <c r="G103" s="68">
        <f t="shared" si="9"/>
        <v>0</v>
      </c>
      <c r="H103" s="15" t="s">
        <v>161</v>
      </c>
      <c r="I103" s="67"/>
      <c r="J103" s="92"/>
      <c r="K103" s="45"/>
      <c r="L103" s="16"/>
      <c r="M103" s="16"/>
      <c r="N103" s="16"/>
      <c r="O103" s="16"/>
      <c r="P103" s="16"/>
      <c r="Q103" s="16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18" customFormat="1" ht="19.5" customHeight="1" hidden="1">
      <c r="A104" s="15"/>
      <c r="B104" s="13"/>
      <c r="C104" s="14"/>
      <c r="D104" s="14">
        <f t="shared" si="8"/>
        <v>0</v>
      </c>
      <c r="E104" s="15" t="s">
        <v>155</v>
      </c>
      <c r="F104" s="68"/>
      <c r="G104" s="68">
        <f t="shared" si="9"/>
        <v>0</v>
      </c>
      <c r="H104" s="15" t="s">
        <v>161</v>
      </c>
      <c r="I104" s="67"/>
      <c r="J104" s="92" t="s">
        <v>184</v>
      </c>
      <c r="K104" s="45"/>
      <c r="L104" s="16"/>
      <c r="M104" s="16"/>
      <c r="N104" s="16"/>
      <c r="O104" s="16"/>
      <c r="P104" s="16"/>
      <c r="Q104" s="1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8" customFormat="1" ht="19.5" customHeight="1" hidden="1">
      <c r="A105" s="15"/>
      <c r="B105" s="13"/>
      <c r="C105" s="14"/>
      <c r="D105" s="14">
        <f t="shared" si="8"/>
        <v>0</v>
      </c>
      <c r="E105" s="15" t="s">
        <v>155</v>
      </c>
      <c r="F105" s="68"/>
      <c r="G105" s="68">
        <f t="shared" si="9"/>
        <v>0</v>
      </c>
      <c r="H105" s="15" t="s">
        <v>161</v>
      </c>
      <c r="I105" s="15"/>
      <c r="J105" s="92"/>
      <c r="K105" s="45"/>
      <c r="L105" s="16"/>
      <c r="M105" s="16"/>
      <c r="N105" s="16"/>
      <c r="O105" s="16"/>
      <c r="P105" s="16"/>
      <c r="Q105" s="16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18" customFormat="1" ht="19.5" customHeight="1" hidden="1">
      <c r="A106" s="15"/>
      <c r="B106" s="13"/>
      <c r="C106" s="14"/>
      <c r="D106" s="14">
        <f t="shared" si="8"/>
        <v>0</v>
      </c>
      <c r="E106" s="15" t="s">
        <v>155</v>
      </c>
      <c r="F106" s="68"/>
      <c r="G106" s="68">
        <f t="shared" si="9"/>
        <v>0</v>
      </c>
      <c r="H106" s="15" t="s">
        <v>161</v>
      </c>
      <c r="I106" s="15"/>
      <c r="J106" s="92"/>
      <c r="K106" s="45"/>
      <c r="L106" s="16"/>
      <c r="M106" s="16"/>
      <c r="N106" s="16"/>
      <c r="O106" s="16"/>
      <c r="P106" s="16"/>
      <c r="Q106" s="16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18" customFormat="1" ht="19.5" customHeight="1" hidden="1">
      <c r="A107" s="15"/>
      <c r="B107" s="13"/>
      <c r="C107" s="14"/>
      <c r="D107" s="14">
        <f t="shared" si="8"/>
        <v>0</v>
      </c>
      <c r="E107" s="15" t="s">
        <v>155</v>
      </c>
      <c r="F107" s="68"/>
      <c r="G107" s="68">
        <f t="shared" si="9"/>
        <v>0</v>
      </c>
      <c r="H107" s="15" t="s">
        <v>161</v>
      </c>
      <c r="I107" s="15"/>
      <c r="J107" s="92"/>
      <c r="K107" s="45"/>
      <c r="L107" s="16"/>
      <c r="M107" s="16"/>
      <c r="N107" s="16"/>
      <c r="O107" s="16"/>
      <c r="P107" s="16"/>
      <c r="Q107" s="1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18" customFormat="1" ht="19.5" customHeight="1" hidden="1">
      <c r="A108" s="15"/>
      <c r="B108" s="13"/>
      <c r="C108" s="14"/>
      <c r="D108" s="14">
        <f t="shared" si="8"/>
        <v>0</v>
      </c>
      <c r="E108" s="15" t="s">
        <v>155</v>
      </c>
      <c r="F108" s="68"/>
      <c r="G108" s="68">
        <f t="shared" si="9"/>
        <v>0</v>
      </c>
      <c r="H108" s="15" t="s">
        <v>161</v>
      </c>
      <c r="I108" s="15"/>
      <c r="J108" s="92"/>
      <c r="L108" s="16"/>
      <c r="M108" s="16"/>
      <c r="N108" s="16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18" customFormat="1" ht="19.5" customHeight="1" hidden="1">
      <c r="A109" s="15"/>
      <c r="B109" s="13"/>
      <c r="C109" s="14"/>
      <c r="D109" s="14">
        <f t="shared" si="8"/>
        <v>0</v>
      </c>
      <c r="E109" s="15" t="s">
        <v>155</v>
      </c>
      <c r="F109" s="68"/>
      <c r="G109" s="68">
        <f t="shared" si="9"/>
        <v>0</v>
      </c>
      <c r="H109" s="15" t="s">
        <v>161</v>
      </c>
      <c r="I109" s="15"/>
      <c r="J109" s="92"/>
      <c r="K109" s="45"/>
      <c r="L109" s="16"/>
      <c r="M109" s="16"/>
      <c r="N109" s="16"/>
      <c r="O109" s="16"/>
      <c r="P109" s="16"/>
      <c r="Q109" s="16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18" customFormat="1" ht="19.5" customHeight="1" hidden="1">
      <c r="A110" s="15"/>
      <c r="B110" s="13"/>
      <c r="C110" s="26"/>
      <c r="D110" s="14">
        <f t="shared" si="8"/>
        <v>0</v>
      </c>
      <c r="E110" s="15"/>
      <c r="F110" s="68"/>
      <c r="G110" s="68"/>
      <c r="H110" s="15" t="s">
        <v>161</v>
      </c>
      <c r="I110" s="15"/>
      <c r="J110" s="92"/>
      <c r="K110" s="45"/>
      <c r="L110" s="16"/>
      <c r="M110" s="16"/>
      <c r="N110" s="16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18" customFormat="1" ht="19.5" customHeight="1" thickBot="1">
      <c r="A111" s="15"/>
      <c r="B111" s="17"/>
      <c r="C111" s="62">
        <f>SUM(C96:C110)</f>
        <v>24270</v>
      </c>
      <c r="D111" s="14"/>
      <c r="E111" s="13"/>
      <c r="F111" s="15"/>
      <c r="G111" s="13"/>
      <c r="H111" s="15"/>
      <c r="I111" s="13"/>
      <c r="J111" s="92"/>
      <c r="K111" s="45"/>
      <c r="L111" s="16"/>
      <c r="M111" s="16"/>
      <c r="N111" s="16"/>
      <c r="O111" s="16"/>
      <c r="P111" s="16"/>
      <c r="Q111" s="16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ht="21.75" customHeight="1" thickTop="1"/>
    <row r="113" ht="21.75" customHeight="1"/>
    <row r="114" ht="21.75" customHeight="1"/>
    <row r="115" ht="21.75" customHeight="1"/>
    <row r="116" spans="1:9" ht="24">
      <c r="A116" s="172" t="str">
        <f>+A50</f>
        <v>สรุปผลการดำเนินการจัดซื้อจัดจ้างในรอบเดือน</v>
      </c>
      <c r="B116" s="172"/>
      <c r="C116" s="172"/>
      <c r="D116" s="172"/>
      <c r="E116" s="172"/>
      <c r="F116" s="172"/>
      <c r="G116" s="172"/>
      <c r="H116" s="172"/>
      <c r="I116" s="72"/>
    </row>
    <row r="117" spans="1:9" ht="24">
      <c r="A117" s="172" t="s">
        <v>1</v>
      </c>
      <c r="B117" s="172"/>
      <c r="C117" s="172"/>
      <c r="D117" s="172"/>
      <c r="E117" s="172"/>
      <c r="F117" s="172"/>
      <c r="G117" s="172"/>
      <c r="H117" s="172"/>
      <c r="I117" s="72"/>
    </row>
    <row r="118" spans="1:9" ht="24">
      <c r="A118" s="173" t="str">
        <f>+A52</f>
        <v>วันที่ 30  เมษายน 2562</v>
      </c>
      <c r="B118" s="173"/>
      <c r="C118" s="173"/>
      <c r="D118" s="173"/>
      <c r="E118" s="173"/>
      <c r="F118" s="173"/>
      <c r="G118" s="173"/>
      <c r="H118" s="173"/>
      <c r="I118" s="55" t="str">
        <f>+I52</f>
        <v>แบบ สขร.1</v>
      </c>
    </row>
    <row r="119" spans="1:9" ht="71.25" customHeight="1">
      <c r="A119" s="3" t="s">
        <v>149</v>
      </c>
      <c r="B119" s="3" t="s">
        <v>146</v>
      </c>
      <c r="C119" s="3" t="s">
        <v>147</v>
      </c>
      <c r="D119" s="3" t="s">
        <v>148</v>
      </c>
      <c r="E119" s="3" t="s">
        <v>150</v>
      </c>
      <c r="F119" s="3" t="s">
        <v>152</v>
      </c>
      <c r="G119" s="3" t="s">
        <v>153</v>
      </c>
      <c r="H119" s="3" t="s">
        <v>154</v>
      </c>
      <c r="I119" s="3" t="s">
        <v>156</v>
      </c>
    </row>
    <row r="120" spans="1:29" s="18" customFormat="1" ht="19.5" customHeight="1">
      <c r="A120" s="76">
        <v>7</v>
      </c>
      <c r="B120" s="169" t="s">
        <v>25</v>
      </c>
      <c r="C120" s="170"/>
      <c r="D120" s="170"/>
      <c r="E120" s="170"/>
      <c r="F120" s="170"/>
      <c r="G120" s="170"/>
      <c r="H120" s="170"/>
      <c r="I120" s="171"/>
      <c r="J120" s="92"/>
      <c r="K120" s="51"/>
      <c r="L120" s="16"/>
      <c r="M120" s="16"/>
      <c r="N120" s="16"/>
      <c r="O120" s="16"/>
      <c r="P120" s="16"/>
      <c r="Q120" s="1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18" customFormat="1" ht="19.5" customHeight="1">
      <c r="A121" s="15"/>
      <c r="B121" s="13" t="s">
        <v>2015</v>
      </c>
      <c r="C121" s="14">
        <v>8370</v>
      </c>
      <c r="D121" s="14">
        <f>+C121</f>
        <v>8370</v>
      </c>
      <c r="E121" s="15" t="s">
        <v>155</v>
      </c>
      <c r="F121" s="68" t="s">
        <v>2016</v>
      </c>
      <c r="G121" s="68" t="str">
        <f>+F121</f>
        <v>ดีเอสก๊อปปี้&amp;คอมพิวเตอร์</v>
      </c>
      <c r="H121" s="15" t="s">
        <v>161</v>
      </c>
      <c r="I121" s="67"/>
      <c r="J121" s="92"/>
      <c r="K121" s="45"/>
      <c r="L121" s="16"/>
      <c r="M121" s="16"/>
      <c r="N121" s="16"/>
      <c r="O121" s="16"/>
      <c r="P121" s="16"/>
      <c r="Q121" s="1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18" customFormat="1" ht="19.5" customHeight="1">
      <c r="A122" s="15"/>
      <c r="B122" s="13" t="s">
        <v>2017</v>
      </c>
      <c r="C122" s="14">
        <v>160</v>
      </c>
      <c r="D122" s="14">
        <f>+C122</f>
        <v>160</v>
      </c>
      <c r="E122" s="15" t="s">
        <v>155</v>
      </c>
      <c r="F122" s="68" t="s">
        <v>2018</v>
      </c>
      <c r="G122" s="68" t="str">
        <f>+F122</f>
        <v>โชคทวีการยาง</v>
      </c>
      <c r="H122" s="15" t="s">
        <v>161</v>
      </c>
      <c r="I122" s="67"/>
      <c r="J122" s="92"/>
      <c r="K122" s="45"/>
      <c r="L122" s="16"/>
      <c r="M122" s="16"/>
      <c r="N122" s="16"/>
      <c r="O122" s="16"/>
      <c r="P122" s="16"/>
      <c r="Q122" s="1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18" customFormat="1" ht="19.5" customHeight="1">
      <c r="A123" s="15"/>
      <c r="B123" s="13" t="s">
        <v>2019</v>
      </c>
      <c r="C123" s="14">
        <v>800</v>
      </c>
      <c r="D123" s="14">
        <f>+C123</f>
        <v>800</v>
      </c>
      <c r="E123" s="15" t="s">
        <v>155</v>
      </c>
      <c r="F123" s="68" t="s">
        <v>2020</v>
      </c>
      <c r="G123" s="68" t="str">
        <f>+F123</f>
        <v>ร้านเพอร์เฟคปริ้น</v>
      </c>
      <c r="H123" s="15" t="s">
        <v>161</v>
      </c>
      <c r="I123" s="67"/>
      <c r="J123" s="92"/>
      <c r="K123" s="45"/>
      <c r="L123" s="16"/>
      <c r="M123" s="16"/>
      <c r="N123" s="16"/>
      <c r="O123" s="16"/>
      <c r="P123" s="16"/>
      <c r="Q123" s="16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18" customFormat="1" ht="19.5" customHeight="1">
      <c r="A124" s="15"/>
      <c r="B124" s="13" t="s">
        <v>29</v>
      </c>
      <c r="C124" s="14">
        <v>3050</v>
      </c>
      <c r="D124" s="14">
        <f>+C124</f>
        <v>3050</v>
      </c>
      <c r="E124" s="15" t="s">
        <v>155</v>
      </c>
      <c r="F124" s="68" t="s">
        <v>2021</v>
      </c>
      <c r="G124" s="68" t="str">
        <f>+F124</f>
        <v>เลิศวิทย์วัสดุการศึกษา</v>
      </c>
      <c r="H124" s="15" t="s">
        <v>161</v>
      </c>
      <c r="I124" s="67"/>
      <c r="J124" s="92"/>
      <c r="K124" s="45"/>
      <c r="L124" s="16"/>
      <c r="M124" s="16"/>
      <c r="N124" s="16"/>
      <c r="O124" s="16"/>
      <c r="P124" s="16"/>
      <c r="Q124" s="1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18" customFormat="1" ht="19.5" customHeight="1">
      <c r="A125" s="15"/>
      <c r="B125" s="13"/>
      <c r="C125" s="14"/>
      <c r="D125" s="14">
        <f>+C125</f>
        <v>0</v>
      </c>
      <c r="E125" s="15" t="s">
        <v>155</v>
      </c>
      <c r="F125" s="68">
        <v>0</v>
      </c>
      <c r="G125" s="68">
        <f>+F125</f>
        <v>0</v>
      </c>
      <c r="H125" s="15" t="s">
        <v>161</v>
      </c>
      <c r="I125" s="67"/>
      <c r="J125" s="92"/>
      <c r="K125" s="45"/>
      <c r="L125" s="16"/>
      <c r="M125" s="16"/>
      <c r="N125" s="16"/>
      <c r="O125" s="16"/>
      <c r="P125" s="16"/>
      <c r="Q125" s="16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18" customFormat="1" ht="19.5" customHeight="1" thickBot="1">
      <c r="A126" s="15"/>
      <c r="B126" s="13"/>
      <c r="C126" s="21">
        <f>SUM(C121:C125)</f>
        <v>12380</v>
      </c>
      <c r="D126" s="14"/>
      <c r="E126" s="15"/>
      <c r="F126" s="68"/>
      <c r="G126" s="68"/>
      <c r="H126" s="15"/>
      <c r="I126" s="15"/>
      <c r="J126" s="92"/>
      <c r="K126" s="45"/>
      <c r="L126" s="16"/>
      <c r="M126" s="16"/>
      <c r="N126" s="16"/>
      <c r="O126" s="16"/>
      <c r="P126" s="16"/>
      <c r="Q126" s="16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18" customFormat="1" ht="19.5" customHeight="1" thickTop="1">
      <c r="A127" s="32"/>
      <c r="B127" s="34"/>
      <c r="C127" s="20"/>
      <c r="D127" s="26"/>
      <c r="E127" s="32"/>
      <c r="F127" s="74"/>
      <c r="G127" s="74"/>
      <c r="H127" s="32"/>
      <c r="I127" s="32"/>
      <c r="J127" s="92"/>
      <c r="K127" s="45"/>
      <c r="L127" s="16"/>
      <c r="M127" s="16"/>
      <c r="N127" s="16"/>
      <c r="O127" s="16"/>
      <c r="P127" s="16"/>
      <c r="Q127" s="16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18" customFormat="1" ht="19.5" customHeight="1">
      <c r="A128" s="160">
        <v>8</v>
      </c>
      <c r="B128" s="33" t="s">
        <v>2009</v>
      </c>
      <c r="I128" s="32"/>
      <c r="J128" s="92"/>
      <c r="K128" s="45"/>
      <c r="L128" s="16"/>
      <c r="M128" s="16"/>
      <c r="N128" s="16"/>
      <c r="O128" s="16"/>
      <c r="P128" s="16"/>
      <c r="Q128" s="16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18" customFormat="1" ht="19.5" customHeight="1">
      <c r="A129" s="32"/>
      <c r="B129" s="34" t="s">
        <v>29</v>
      </c>
      <c r="C129" s="20">
        <v>4850</v>
      </c>
      <c r="D129" s="26">
        <f aca="true" t="shared" si="10" ref="D129:D135">+C129</f>
        <v>4850</v>
      </c>
      <c r="E129" s="32" t="str">
        <f>+E125</f>
        <v>วิธีเฉพาะเจาะจง</v>
      </c>
      <c r="F129" s="74" t="s">
        <v>2050</v>
      </c>
      <c r="G129" s="74" t="str">
        <f aca="true" t="shared" si="11" ref="G129:G135">+F129</f>
        <v>หจก.ลัดกี้เครื่องเขียน</v>
      </c>
      <c r="H129" s="32" t="str">
        <f>+H125</f>
        <v>ราคาและคุณภาพสินค้า</v>
      </c>
      <c r="I129" s="32"/>
      <c r="J129" s="92"/>
      <c r="K129" s="45"/>
      <c r="L129" s="16"/>
      <c r="M129" s="16"/>
      <c r="N129" s="16"/>
      <c r="O129" s="16"/>
      <c r="P129" s="16"/>
      <c r="Q129" s="16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18" customFormat="1" ht="19.5" customHeight="1">
      <c r="A130" s="32"/>
      <c r="B130" s="34" t="s">
        <v>2012</v>
      </c>
      <c r="C130" s="20">
        <v>618</v>
      </c>
      <c r="D130" s="26">
        <f t="shared" si="10"/>
        <v>618</v>
      </c>
      <c r="E130" s="32" t="str">
        <f aca="true" t="shared" si="12" ref="E130:E135">+E129</f>
        <v>วิธีเฉพาะเจาะจง</v>
      </c>
      <c r="F130" s="74" t="s">
        <v>2051</v>
      </c>
      <c r="G130" s="74" t="str">
        <f t="shared" si="11"/>
        <v>บิ๊กซี ซูปเปอร์เซ็นต์เตอร์</v>
      </c>
      <c r="H130" s="32" t="str">
        <f aca="true" t="shared" si="13" ref="H130:H136">+H129</f>
        <v>ราคาและคุณภาพสินค้า</v>
      </c>
      <c r="I130" s="32"/>
      <c r="J130" s="92"/>
      <c r="K130" s="45"/>
      <c r="L130" s="16"/>
      <c r="M130" s="16"/>
      <c r="N130" s="16"/>
      <c r="O130" s="16"/>
      <c r="P130" s="16"/>
      <c r="Q130" s="1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18" customFormat="1" ht="19.5" customHeight="1">
      <c r="A131" s="32"/>
      <c r="B131" s="34" t="s">
        <v>2052</v>
      </c>
      <c r="C131" s="20">
        <v>750</v>
      </c>
      <c r="D131" s="26">
        <f t="shared" si="10"/>
        <v>750</v>
      </c>
      <c r="E131" s="32" t="str">
        <f t="shared" si="12"/>
        <v>วิธีเฉพาะเจาะจง</v>
      </c>
      <c r="F131" s="74" t="s">
        <v>2053</v>
      </c>
      <c r="G131" s="74" t="str">
        <f t="shared" si="11"/>
        <v>ST IT&amp;SERVICE อ้งค์แมนสาขาอุบล</v>
      </c>
      <c r="H131" s="32" t="str">
        <f t="shared" si="13"/>
        <v>ราคาและคุณภาพสินค้า</v>
      </c>
      <c r="I131" s="32"/>
      <c r="J131" s="92"/>
      <c r="K131" s="45"/>
      <c r="L131" s="16"/>
      <c r="M131" s="16"/>
      <c r="N131" s="16"/>
      <c r="O131" s="16"/>
      <c r="P131" s="16"/>
      <c r="Q131" s="16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18" customFormat="1" ht="19.5" customHeight="1">
      <c r="A132" s="32"/>
      <c r="B132" s="34" t="s">
        <v>2054</v>
      </c>
      <c r="C132" s="20">
        <v>700</v>
      </c>
      <c r="D132" s="26">
        <f t="shared" si="10"/>
        <v>700</v>
      </c>
      <c r="E132" s="32" t="str">
        <f t="shared" si="12"/>
        <v>วิธีเฉพาะเจาะจง</v>
      </c>
      <c r="F132" s="74" t="s">
        <v>2055</v>
      </c>
      <c r="G132" s="74" t="str">
        <f t="shared" si="11"/>
        <v>บ.แกรนด์ ไอที ขอนแก่น จำกัด</v>
      </c>
      <c r="H132" s="32" t="str">
        <f t="shared" si="13"/>
        <v>ราคาและคุณภาพสินค้า</v>
      </c>
      <c r="I132" s="32"/>
      <c r="J132" s="92"/>
      <c r="K132" s="45"/>
      <c r="L132" s="16"/>
      <c r="M132" s="16"/>
      <c r="N132" s="16"/>
      <c r="O132" s="16"/>
      <c r="P132" s="16"/>
      <c r="Q132" s="16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18" customFormat="1" ht="19.5" customHeight="1">
      <c r="A133" s="32"/>
      <c r="B133" s="34" t="s">
        <v>2056</v>
      </c>
      <c r="C133" s="20">
        <v>1996</v>
      </c>
      <c r="D133" s="26">
        <f t="shared" si="10"/>
        <v>1996</v>
      </c>
      <c r="E133" s="32" t="str">
        <f t="shared" si="12"/>
        <v>วิธีเฉพาะเจาะจง</v>
      </c>
      <c r="F133" s="74" t="s">
        <v>2057</v>
      </c>
      <c r="G133" s="74" t="str">
        <f t="shared" si="11"/>
        <v>บ.ซี อาร์ ซี ไทวัสดุ จำกัด</v>
      </c>
      <c r="H133" s="32" t="str">
        <f t="shared" si="13"/>
        <v>ราคาและคุณภาพสินค้า</v>
      </c>
      <c r="I133" s="32"/>
      <c r="J133" s="92"/>
      <c r="K133" s="45"/>
      <c r="L133" s="16"/>
      <c r="M133" s="16"/>
      <c r="N133" s="16"/>
      <c r="O133" s="16"/>
      <c r="P133" s="16"/>
      <c r="Q133" s="16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18" customFormat="1" ht="19.5" customHeight="1">
      <c r="A134" s="32"/>
      <c r="B134" s="34" t="str">
        <f>+B133</f>
        <v>เครื่องใช้ สนง.</v>
      </c>
      <c r="C134" s="20">
        <v>670</v>
      </c>
      <c r="D134" s="26">
        <f t="shared" si="10"/>
        <v>670</v>
      </c>
      <c r="E134" s="32" t="str">
        <f t="shared" si="12"/>
        <v>วิธีเฉพาะเจาะจง</v>
      </c>
      <c r="F134" s="74" t="s">
        <v>2058</v>
      </c>
      <c r="G134" s="74" t="str">
        <f t="shared" si="11"/>
        <v>หจก.รวมสินไทยเซ็นเตอร์</v>
      </c>
      <c r="H134" s="32" t="str">
        <f t="shared" si="13"/>
        <v>ราคาและคุณภาพสินค้า</v>
      </c>
      <c r="I134" s="32"/>
      <c r="J134" s="92"/>
      <c r="K134" s="45"/>
      <c r="L134" s="16"/>
      <c r="M134" s="16"/>
      <c r="N134" s="16"/>
      <c r="O134" s="16"/>
      <c r="P134" s="16"/>
      <c r="Q134" s="16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18" customFormat="1" ht="19.5" customHeight="1">
      <c r="A135" s="32"/>
      <c r="B135" s="34" t="str">
        <f>+B129</f>
        <v>ค่าเครื่องเขียน-แบบพิมพ์</v>
      </c>
      <c r="C135" s="20">
        <v>700</v>
      </c>
      <c r="D135" s="26">
        <f t="shared" si="10"/>
        <v>700</v>
      </c>
      <c r="E135" s="32" t="str">
        <f t="shared" si="12"/>
        <v>วิธีเฉพาะเจาะจง</v>
      </c>
      <c r="F135" s="74" t="s">
        <v>2059</v>
      </c>
      <c r="G135" s="74" t="str">
        <f t="shared" si="11"/>
        <v>หจก.ดูคอมพิวเตอร์ เซอร์วิส</v>
      </c>
      <c r="H135" s="32" t="str">
        <f t="shared" si="13"/>
        <v>ราคาและคุณภาพสินค้า</v>
      </c>
      <c r="I135" s="32"/>
      <c r="J135" s="92"/>
      <c r="K135" s="45"/>
      <c r="L135" s="16"/>
      <c r="M135" s="16"/>
      <c r="N135" s="16"/>
      <c r="O135" s="16"/>
      <c r="P135" s="16"/>
      <c r="Q135" s="16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18" customFormat="1" ht="19.5" customHeight="1" hidden="1">
      <c r="A136" s="32"/>
      <c r="B136" s="34"/>
      <c r="C136" s="20"/>
      <c r="D136" s="26"/>
      <c r="E136" s="32"/>
      <c r="F136" s="74"/>
      <c r="G136" s="74"/>
      <c r="H136" s="32" t="str">
        <f t="shared" si="13"/>
        <v>ราคาและคุณภาพสินค้า</v>
      </c>
      <c r="I136" s="32"/>
      <c r="J136" s="92"/>
      <c r="K136" s="45"/>
      <c r="L136" s="16"/>
      <c r="M136" s="16"/>
      <c r="N136" s="16"/>
      <c r="O136" s="16"/>
      <c r="P136" s="16"/>
      <c r="Q136" s="16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18" customFormat="1" ht="19.5" customHeight="1" hidden="1">
      <c r="A137" s="32"/>
      <c r="B137" s="34"/>
      <c r="C137" s="20"/>
      <c r="D137" s="26"/>
      <c r="E137" s="32"/>
      <c r="F137" s="74"/>
      <c r="G137" s="74"/>
      <c r="H137" s="32"/>
      <c r="I137" s="32"/>
      <c r="J137" s="92"/>
      <c r="K137" s="45"/>
      <c r="L137" s="16"/>
      <c r="M137" s="16"/>
      <c r="N137" s="16"/>
      <c r="O137" s="16"/>
      <c r="P137" s="16"/>
      <c r="Q137" s="16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18" customFormat="1" ht="19.5" customHeight="1" hidden="1">
      <c r="A138" s="32"/>
      <c r="B138" s="34"/>
      <c r="C138" s="20"/>
      <c r="D138" s="26"/>
      <c r="E138" s="32"/>
      <c r="F138" s="74"/>
      <c r="G138" s="74"/>
      <c r="H138" s="32"/>
      <c r="I138" s="32"/>
      <c r="J138" s="92"/>
      <c r="K138" s="45"/>
      <c r="L138" s="16"/>
      <c r="M138" s="16"/>
      <c r="N138" s="16"/>
      <c r="O138" s="16"/>
      <c r="P138" s="16"/>
      <c r="Q138" s="16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18" customFormat="1" ht="19.5" customHeight="1" hidden="1">
      <c r="A139" s="32"/>
      <c r="B139" s="34"/>
      <c r="C139" s="20"/>
      <c r="D139" s="26"/>
      <c r="E139" s="32"/>
      <c r="F139" s="74"/>
      <c r="G139" s="74"/>
      <c r="H139" s="32"/>
      <c r="I139" s="32"/>
      <c r="J139" s="92"/>
      <c r="K139" s="45"/>
      <c r="L139" s="16"/>
      <c r="M139" s="16"/>
      <c r="N139" s="16"/>
      <c r="O139" s="16"/>
      <c r="P139" s="16"/>
      <c r="Q139" s="16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18" customFormat="1" ht="19.5" customHeight="1" thickBot="1">
      <c r="A140" s="32"/>
      <c r="B140" s="34"/>
      <c r="C140" s="21">
        <f>+C129+C130+C131+C132+C133+C134+C135</f>
        <v>10284</v>
      </c>
      <c r="D140" s="26"/>
      <c r="E140" s="32"/>
      <c r="F140" s="74"/>
      <c r="G140" s="74"/>
      <c r="H140" s="32"/>
      <c r="I140" s="32"/>
      <c r="J140" s="92"/>
      <c r="K140" s="45"/>
      <c r="L140" s="16"/>
      <c r="M140" s="16"/>
      <c r="N140" s="16"/>
      <c r="O140" s="16"/>
      <c r="P140" s="16"/>
      <c r="Q140" s="16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18" customFormat="1" ht="19.5" customHeight="1" thickTop="1">
      <c r="A141" s="32"/>
      <c r="B141" s="34"/>
      <c r="C141" s="20"/>
      <c r="D141" s="26"/>
      <c r="E141" s="32"/>
      <c r="F141" s="74"/>
      <c r="G141" s="74"/>
      <c r="H141" s="32"/>
      <c r="I141" s="32"/>
      <c r="J141" s="92"/>
      <c r="K141" s="45"/>
      <c r="L141" s="16"/>
      <c r="M141" s="16"/>
      <c r="N141" s="16"/>
      <c r="O141" s="16"/>
      <c r="P141" s="16"/>
      <c r="Q141" s="16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18" customFormat="1" ht="19.5" customHeight="1">
      <c r="A142" s="32"/>
      <c r="B142" s="34"/>
      <c r="C142" s="34"/>
      <c r="D142" s="26"/>
      <c r="E142" s="32"/>
      <c r="F142" s="74"/>
      <c r="G142" s="74"/>
      <c r="H142" s="32"/>
      <c r="I142" s="32"/>
      <c r="J142" s="92"/>
      <c r="K142" s="45"/>
      <c r="L142" s="16"/>
      <c r="M142" s="16"/>
      <c r="N142" s="16"/>
      <c r="O142" s="16"/>
      <c r="P142" s="16"/>
      <c r="Q142" s="16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18" customFormat="1" ht="19.5" customHeight="1">
      <c r="A143" s="32"/>
      <c r="B143" s="34"/>
      <c r="C143" s="34"/>
      <c r="D143" s="26"/>
      <c r="E143" s="34"/>
      <c r="F143" s="32"/>
      <c r="G143" s="34"/>
      <c r="H143" s="34"/>
      <c r="I143" s="34"/>
      <c r="J143" s="92"/>
      <c r="K143" s="45"/>
      <c r="L143" s="16"/>
      <c r="M143" s="16"/>
      <c r="N143" s="16"/>
      <c r="O143" s="16"/>
      <c r="P143" s="16"/>
      <c r="Q143" s="16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18" customFormat="1" ht="19.5" customHeight="1" thickBot="1">
      <c r="A144" s="35"/>
      <c r="B144" s="36"/>
      <c r="C144" s="62">
        <f>+C54+C72+C93+C111+C126+C140</f>
        <v>83183</v>
      </c>
      <c r="D144" s="21"/>
      <c r="E144" s="37"/>
      <c r="F144" s="35"/>
      <c r="G144" s="37"/>
      <c r="H144" s="37"/>
      <c r="I144" s="37"/>
      <c r="J144" s="92"/>
      <c r="K144" s="45"/>
      <c r="L144" s="16"/>
      <c r="M144" s="16"/>
      <c r="N144" s="16"/>
      <c r="O144" s="16"/>
      <c r="P144" s="16"/>
      <c r="Q144" s="1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18" customFormat="1" ht="19.5" customHeight="1" thickTop="1">
      <c r="A145" s="38"/>
      <c r="B145" s="39"/>
      <c r="C145" s="161"/>
      <c r="D145" s="40"/>
      <c r="E145" s="40"/>
      <c r="F145" s="38"/>
      <c r="G145" s="40"/>
      <c r="H145" s="40"/>
      <c r="I145" s="40"/>
      <c r="J145" s="92"/>
      <c r="K145" s="45"/>
      <c r="L145" s="16"/>
      <c r="M145" s="16"/>
      <c r="N145" s="16"/>
      <c r="O145" s="16"/>
      <c r="P145" s="16"/>
      <c r="Q145" s="1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</sheetData>
  <sheetProtection/>
  <mergeCells count="17">
    <mergeCell ref="B95:I95"/>
    <mergeCell ref="A116:H116"/>
    <mergeCell ref="A117:H117"/>
    <mergeCell ref="A118:H118"/>
    <mergeCell ref="B120:I120"/>
    <mergeCell ref="A50:H50"/>
    <mergeCell ref="A51:H51"/>
    <mergeCell ref="A52:H52"/>
    <mergeCell ref="A54:B54"/>
    <mergeCell ref="B55:I55"/>
    <mergeCell ref="B74:I74"/>
    <mergeCell ref="A2:H2"/>
    <mergeCell ref="A3:H3"/>
    <mergeCell ref="A4:H4"/>
    <mergeCell ref="B6:I6"/>
    <mergeCell ref="B18:I18"/>
    <mergeCell ref="B26:I26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3" r:id="rId1"/>
  <rowBreaks count="2" manualBreakCount="2">
    <brk id="48" max="10" man="1"/>
    <brk id="114" max="8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3"/>
  <sheetViews>
    <sheetView view="pageBreakPreview" zoomScale="75" zoomScaleNormal="70" zoomScaleSheetLayoutView="75" zoomScalePageLayoutView="0" workbookViewId="0" topLeftCell="A24">
      <selection activeCell="B9" sqref="B9"/>
    </sheetView>
  </sheetViews>
  <sheetFormatPr defaultColWidth="9.140625" defaultRowHeight="12.75"/>
  <cols>
    <col min="1" max="1" width="7.57421875" style="94" customWidth="1"/>
    <col min="2" max="2" width="45.140625" style="94" customWidth="1"/>
    <col min="3" max="3" width="16.421875" style="94" customWidth="1"/>
    <col min="4" max="4" width="15.7109375" style="94" customWidth="1"/>
    <col min="5" max="5" width="18.8515625" style="94" customWidth="1"/>
    <col min="6" max="6" width="45.28125" style="94" customWidth="1"/>
    <col min="7" max="7" width="54.421875" style="94" customWidth="1"/>
    <col min="8" max="8" width="20.8515625" style="94" customWidth="1"/>
    <col min="9" max="9" width="25.00390625" style="94" customWidth="1"/>
    <col min="10" max="10" width="18.421875" style="95" customWidth="1"/>
    <col min="11" max="11" width="12.57421875" style="96" customWidth="1"/>
    <col min="12" max="12" width="9.140625" style="94" customWidth="1"/>
    <col min="13" max="13" width="10.140625" style="94" bestFit="1" customWidth="1"/>
    <col min="14" max="15" width="9.140625" style="94" customWidth="1"/>
    <col min="16" max="16384" width="9.140625" style="94" customWidth="1"/>
  </cols>
  <sheetData>
    <row r="1" ht="18.75" customHeight="1"/>
    <row r="2" spans="1:9" ht="23.25">
      <c r="A2" s="186" t="s">
        <v>145</v>
      </c>
      <c r="B2" s="186"/>
      <c r="C2" s="186"/>
      <c r="D2" s="186"/>
      <c r="E2" s="186"/>
      <c r="F2" s="186"/>
      <c r="G2" s="186"/>
      <c r="H2" s="186"/>
      <c r="I2" s="97"/>
    </row>
    <row r="3" spans="1:9" ht="23.25">
      <c r="A3" s="186" t="s">
        <v>1</v>
      </c>
      <c r="B3" s="186"/>
      <c r="C3" s="186"/>
      <c r="D3" s="186"/>
      <c r="E3" s="186"/>
      <c r="F3" s="186"/>
      <c r="G3" s="186"/>
      <c r="H3" s="186"/>
      <c r="I3" s="97"/>
    </row>
    <row r="4" spans="1:9" ht="23.25">
      <c r="A4" s="182" t="s">
        <v>1947</v>
      </c>
      <c r="B4" s="182"/>
      <c r="C4" s="182"/>
      <c r="D4" s="182"/>
      <c r="E4" s="182"/>
      <c r="F4" s="182"/>
      <c r="G4" s="182"/>
      <c r="H4" s="182"/>
      <c r="I4" s="98" t="s">
        <v>151</v>
      </c>
    </row>
    <row r="5" spans="1:9" ht="68.25" customHeight="1">
      <c r="A5" s="99" t="s">
        <v>149</v>
      </c>
      <c r="B5" s="99" t="s">
        <v>146</v>
      </c>
      <c r="C5" s="99" t="s">
        <v>147</v>
      </c>
      <c r="D5" s="99" t="s">
        <v>148</v>
      </c>
      <c r="E5" s="99" t="s">
        <v>150</v>
      </c>
      <c r="F5" s="99" t="s">
        <v>152</v>
      </c>
      <c r="G5" s="99" t="s">
        <v>153</v>
      </c>
      <c r="H5" s="99" t="s">
        <v>154</v>
      </c>
      <c r="I5" s="99" t="s">
        <v>156</v>
      </c>
    </row>
    <row r="6" spans="1:11" ht="23.25">
      <c r="A6" s="100">
        <v>1</v>
      </c>
      <c r="B6" s="189" t="s">
        <v>157</v>
      </c>
      <c r="C6" s="190"/>
      <c r="D6" s="190"/>
      <c r="E6" s="190"/>
      <c r="F6" s="190"/>
      <c r="G6" s="190"/>
      <c r="H6" s="190"/>
      <c r="I6" s="191"/>
      <c r="K6" s="101"/>
    </row>
    <row r="7" spans="1:29" s="109" customFormat="1" ht="19.5" customHeight="1">
      <c r="A7" s="102"/>
      <c r="B7" s="103" t="s">
        <v>1979</v>
      </c>
      <c r="C7" s="104">
        <v>900</v>
      </c>
      <c r="D7" s="105">
        <f>+C7</f>
        <v>900</v>
      </c>
      <c r="E7" s="102" t="s">
        <v>155</v>
      </c>
      <c r="F7" s="106" t="s">
        <v>1980</v>
      </c>
      <c r="G7" s="106" t="str">
        <f>+F7</f>
        <v>หจก.เมืองอาร์ต</v>
      </c>
      <c r="H7" s="102" t="s">
        <v>161</v>
      </c>
      <c r="I7" s="107"/>
      <c r="J7" s="108"/>
      <c r="L7" s="110"/>
      <c r="M7" s="110"/>
      <c r="N7" s="110"/>
      <c r="O7" s="110"/>
      <c r="P7" s="110"/>
      <c r="Q7" s="11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:29" s="109" customFormat="1" ht="19.5" customHeight="1">
      <c r="A8" s="102"/>
      <c r="B8" s="103" t="s">
        <v>1981</v>
      </c>
      <c r="C8" s="104">
        <v>2400</v>
      </c>
      <c r="D8" s="105">
        <f>+C8</f>
        <v>2400</v>
      </c>
      <c r="E8" s="102" t="s">
        <v>155</v>
      </c>
      <c r="F8" s="106" t="str">
        <f>+F7</f>
        <v>หจก.เมืองอาร์ต</v>
      </c>
      <c r="G8" s="106" t="str">
        <f>+F8</f>
        <v>หจก.เมืองอาร์ต</v>
      </c>
      <c r="H8" s="102" t="s">
        <v>161</v>
      </c>
      <c r="I8" s="107"/>
      <c r="J8" s="108"/>
      <c r="K8" s="44"/>
      <c r="L8" s="110"/>
      <c r="M8" s="110"/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</row>
    <row r="9" spans="1:29" s="109" customFormat="1" ht="19.5" customHeight="1">
      <c r="A9" s="102"/>
      <c r="B9" s="103" t="s">
        <v>2002</v>
      </c>
      <c r="C9" s="104">
        <v>1080</v>
      </c>
      <c r="D9" s="105">
        <f>+C9</f>
        <v>1080</v>
      </c>
      <c r="E9" s="102" t="s">
        <v>155</v>
      </c>
      <c r="F9" s="106" t="s">
        <v>2003</v>
      </c>
      <c r="G9" s="106" t="str">
        <f>+F9</f>
        <v>บุ๊คเซ็นเตอร์</v>
      </c>
      <c r="H9" s="102" t="s">
        <v>161</v>
      </c>
      <c r="I9" s="107"/>
      <c r="J9" s="108"/>
      <c r="K9" s="101"/>
      <c r="L9" s="110"/>
      <c r="M9" s="110"/>
      <c r="N9" s="110"/>
      <c r="O9" s="110"/>
      <c r="P9" s="110"/>
      <c r="Q9" s="110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</row>
    <row r="10" spans="1:29" s="109" customFormat="1" ht="19.5" customHeight="1">
      <c r="A10" s="102"/>
      <c r="B10" s="103" t="s">
        <v>1985</v>
      </c>
      <c r="C10" s="112">
        <v>1308.41</v>
      </c>
      <c r="D10" s="105">
        <f>+C10</f>
        <v>1308.41</v>
      </c>
      <c r="E10" s="113" t="s">
        <v>155</v>
      </c>
      <c r="F10" s="106" t="s">
        <v>1980</v>
      </c>
      <c r="G10" s="106" t="str">
        <f>+F10</f>
        <v>หจก.เมืองอาร์ต</v>
      </c>
      <c r="H10" s="113" t="s">
        <v>161</v>
      </c>
      <c r="I10" s="114"/>
      <c r="J10" s="108"/>
      <c r="K10" s="101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 s="109" customFormat="1" ht="20.25" customHeight="1" thickBot="1">
      <c r="A11" s="102"/>
      <c r="B11" s="115"/>
      <c r="C11" s="116">
        <f>SUM(C7:C10)</f>
        <v>5688.41</v>
      </c>
      <c r="D11" s="105"/>
      <c r="E11" s="103"/>
      <c r="F11" s="102"/>
      <c r="G11" s="103"/>
      <c r="H11" s="102"/>
      <c r="I11" s="103"/>
      <c r="J11" s="108"/>
      <c r="K11" s="101"/>
      <c r="L11" s="110"/>
      <c r="M11" s="110"/>
      <c r="N11" s="110"/>
      <c r="O11" s="110"/>
      <c r="P11" s="110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s="109" customFormat="1" ht="20.25" customHeight="1" thickTop="1">
      <c r="A12" s="102"/>
      <c r="B12" s="115"/>
      <c r="C12" s="117"/>
      <c r="D12" s="105"/>
      <c r="E12" s="103"/>
      <c r="F12" s="102"/>
      <c r="G12" s="103"/>
      <c r="H12" s="102"/>
      <c r="I12" s="103"/>
      <c r="J12" s="108"/>
      <c r="K12" s="101"/>
      <c r="L12" s="110"/>
      <c r="M12" s="110"/>
      <c r="N12" s="110"/>
      <c r="O12" s="110"/>
      <c r="P12" s="110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s="109" customFormat="1" ht="18.75" customHeight="1">
      <c r="A13" s="118">
        <v>2</v>
      </c>
      <c r="B13" s="183" t="s">
        <v>18</v>
      </c>
      <c r="C13" s="184"/>
      <c r="D13" s="184"/>
      <c r="E13" s="184"/>
      <c r="F13" s="184"/>
      <c r="G13" s="184"/>
      <c r="H13" s="184"/>
      <c r="I13" s="185"/>
      <c r="J13" s="108"/>
      <c r="K13" s="101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</row>
    <row r="14" spans="1:29" s="109" customFormat="1" ht="18.75" customHeight="1">
      <c r="A14" s="102"/>
      <c r="B14" s="103" t="s">
        <v>1982</v>
      </c>
      <c r="C14" s="104">
        <v>550</v>
      </c>
      <c r="D14" s="104">
        <f>+C14</f>
        <v>550</v>
      </c>
      <c r="E14" s="102" t="s">
        <v>155</v>
      </c>
      <c r="F14" s="106" t="s">
        <v>1932</v>
      </c>
      <c r="G14" s="106" t="str">
        <f>+F14</f>
        <v>ร้านเสรีวิทยาภัณฑ์</v>
      </c>
      <c r="H14" s="102" t="s">
        <v>161</v>
      </c>
      <c r="I14" s="107"/>
      <c r="J14" s="108">
        <v>21714.45</v>
      </c>
      <c r="K14" s="101"/>
      <c r="L14" s="110"/>
      <c r="M14" s="110"/>
      <c r="N14" s="110"/>
      <c r="O14" s="110"/>
      <c r="P14" s="110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</row>
    <row r="15" spans="1:29" s="109" customFormat="1" ht="18.75" customHeight="1">
      <c r="A15" s="102"/>
      <c r="B15" s="103" t="s">
        <v>1833</v>
      </c>
      <c r="C15" s="104">
        <v>48</v>
      </c>
      <c r="D15" s="104">
        <f>+C15</f>
        <v>48</v>
      </c>
      <c r="E15" s="102" t="s">
        <v>155</v>
      </c>
      <c r="F15" s="106" t="str">
        <f>+F14</f>
        <v>ร้านเสรีวิทยาภัณฑ์</v>
      </c>
      <c r="G15" s="106" t="str">
        <f>+F15</f>
        <v>ร้านเสรีวิทยาภัณฑ์</v>
      </c>
      <c r="H15" s="102" t="s">
        <v>161</v>
      </c>
      <c r="I15" s="107"/>
      <c r="J15" s="108"/>
      <c r="K15" s="119"/>
      <c r="L15" s="110"/>
      <c r="M15" s="110"/>
      <c r="N15" s="110"/>
      <c r="O15" s="110"/>
      <c r="P15" s="110"/>
      <c r="Q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</row>
    <row r="16" spans="1:29" s="109" customFormat="1" ht="18.75" customHeight="1">
      <c r="A16" s="102"/>
      <c r="B16" s="103" t="s">
        <v>1895</v>
      </c>
      <c r="C16" s="104">
        <v>800</v>
      </c>
      <c r="D16" s="104">
        <f>+C16</f>
        <v>800</v>
      </c>
      <c r="E16" s="102" t="s">
        <v>155</v>
      </c>
      <c r="F16" s="106" t="s">
        <v>1983</v>
      </c>
      <c r="G16" s="106" t="str">
        <f>+F16</f>
        <v>ร้านไวนิลอินเทอร์ไพรส์</v>
      </c>
      <c r="H16" s="102" t="s">
        <v>161</v>
      </c>
      <c r="I16" s="107"/>
      <c r="J16" s="108"/>
      <c r="K16" s="101"/>
      <c r="L16" s="110"/>
      <c r="M16" s="110"/>
      <c r="N16" s="110"/>
      <c r="O16" s="110"/>
      <c r="P16" s="110"/>
      <c r="Q16" s="110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</row>
    <row r="17" spans="1:29" s="109" customFormat="1" ht="18.75" customHeight="1">
      <c r="A17" s="102"/>
      <c r="B17" s="103" t="str">
        <f>+B16</f>
        <v>ค่าประชาสัมพันธ์ (ป้ายไวนิล)</v>
      </c>
      <c r="C17" s="104">
        <v>300</v>
      </c>
      <c r="D17" s="104">
        <f>+C17</f>
        <v>300</v>
      </c>
      <c r="E17" s="102" t="s">
        <v>155</v>
      </c>
      <c r="F17" s="106" t="str">
        <f>+F16</f>
        <v>ร้านไวนิลอินเทอร์ไพรส์</v>
      </c>
      <c r="G17" s="106" t="str">
        <f>+F17</f>
        <v>ร้านไวนิลอินเทอร์ไพรส์</v>
      </c>
      <c r="H17" s="102" t="s">
        <v>161</v>
      </c>
      <c r="I17" s="107"/>
      <c r="J17" s="108"/>
      <c r="K17" s="101"/>
      <c r="L17" s="110"/>
      <c r="M17" s="110"/>
      <c r="N17" s="110"/>
      <c r="O17" s="110"/>
      <c r="P17" s="110"/>
      <c r="Q17" s="110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</row>
    <row r="18" spans="1:29" s="109" customFormat="1" ht="18.75" customHeight="1">
      <c r="A18" s="102"/>
      <c r="B18" s="103" t="s">
        <v>1833</v>
      </c>
      <c r="C18" s="104">
        <v>120</v>
      </c>
      <c r="D18" s="104">
        <f>+C18</f>
        <v>120</v>
      </c>
      <c r="E18" s="102" t="s">
        <v>155</v>
      </c>
      <c r="F18" s="106" t="s">
        <v>1932</v>
      </c>
      <c r="G18" s="106" t="str">
        <f>+F18</f>
        <v>ร้านเสรีวิทยาภัณฑ์</v>
      </c>
      <c r="H18" s="102" t="s">
        <v>161</v>
      </c>
      <c r="I18" s="107"/>
      <c r="J18" s="108"/>
      <c r="K18" s="101"/>
      <c r="L18" s="110"/>
      <c r="M18" s="110"/>
      <c r="N18" s="110"/>
      <c r="O18" s="110"/>
      <c r="P18" s="110"/>
      <c r="Q18" s="110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</row>
    <row r="19" spans="1:29" s="109" customFormat="1" ht="19.5" customHeight="1" thickBot="1">
      <c r="A19" s="102"/>
      <c r="B19" s="115"/>
      <c r="C19" s="116">
        <f>SUM(C14:C18)</f>
        <v>1818</v>
      </c>
      <c r="D19" s="104"/>
      <c r="E19" s="103"/>
      <c r="F19" s="102"/>
      <c r="G19" s="103"/>
      <c r="H19" s="102"/>
      <c r="I19" s="103"/>
      <c r="J19" s="108"/>
      <c r="K19" s="101"/>
      <c r="L19" s="110"/>
      <c r="M19" s="110"/>
      <c r="N19" s="110"/>
      <c r="O19" s="110"/>
      <c r="P19" s="110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29" s="121" customFormat="1" ht="19.5" customHeight="1" thickTop="1">
      <c r="A20" s="102"/>
      <c r="B20" s="115"/>
      <c r="C20" s="120"/>
      <c r="D20" s="104"/>
      <c r="E20" s="103"/>
      <c r="F20" s="102"/>
      <c r="G20" s="103"/>
      <c r="H20" s="102"/>
      <c r="I20" s="103"/>
      <c r="J20" s="108"/>
      <c r="K20" s="101"/>
      <c r="L20" s="110"/>
      <c r="M20" s="110"/>
      <c r="N20" s="110"/>
      <c r="O20" s="110"/>
      <c r="P20" s="110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109" customFormat="1" ht="19.5" customHeight="1">
      <c r="A21" s="118">
        <v>3</v>
      </c>
      <c r="B21" s="183" t="s">
        <v>19</v>
      </c>
      <c r="C21" s="184"/>
      <c r="D21" s="184"/>
      <c r="E21" s="184"/>
      <c r="F21" s="184"/>
      <c r="G21" s="184"/>
      <c r="H21" s="184"/>
      <c r="I21" s="185"/>
      <c r="J21" s="108"/>
      <c r="K21" s="119"/>
      <c r="L21" s="110"/>
      <c r="M21" s="110"/>
      <c r="N21" s="110"/>
      <c r="O21" s="110"/>
      <c r="P21" s="110"/>
      <c r="Q21" s="11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 s="109" customFormat="1" ht="19.5" customHeight="1">
      <c r="A22" s="102"/>
      <c r="B22" s="103" t="s">
        <v>1966</v>
      </c>
      <c r="C22" s="104">
        <v>140</v>
      </c>
      <c r="D22" s="104">
        <f>+C22</f>
        <v>140</v>
      </c>
      <c r="E22" s="102" t="s">
        <v>155</v>
      </c>
      <c r="F22" s="106" t="s">
        <v>1967</v>
      </c>
      <c r="G22" s="106" t="str">
        <f>+F22</f>
        <v>อู่หนุ่มยนต์ยนต์ (หลังบ้านเอื้ออาทร)</v>
      </c>
      <c r="H22" s="102" t="s">
        <v>161</v>
      </c>
      <c r="I22" s="107"/>
      <c r="J22" s="108">
        <v>15450.13</v>
      </c>
      <c r="K22" s="101">
        <v>5950</v>
      </c>
      <c r="L22" s="110"/>
      <c r="M22" s="110"/>
      <c r="N22" s="110"/>
      <c r="O22" s="110"/>
      <c r="P22" s="110"/>
      <c r="Q22" s="110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</row>
    <row r="23" spans="1:29" s="109" customFormat="1" ht="19.5" customHeight="1">
      <c r="A23" s="102"/>
      <c r="B23" s="103" t="s">
        <v>1966</v>
      </c>
      <c r="C23" s="104">
        <v>1000</v>
      </c>
      <c r="D23" s="104">
        <f>+C23</f>
        <v>1000</v>
      </c>
      <c r="E23" s="102" t="s">
        <v>155</v>
      </c>
      <c r="F23" s="106" t="s">
        <v>1911</v>
      </c>
      <c r="G23" s="106" t="str">
        <f aca="true" t="shared" si="0" ref="G23:G32">+F23</f>
        <v>อู่ช่างไต๋</v>
      </c>
      <c r="H23" s="102" t="s">
        <v>161</v>
      </c>
      <c r="I23" s="107"/>
      <c r="J23" s="108">
        <v>4500</v>
      </c>
      <c r="K23" s="101">
        <v>9376</v>
      </c>
      <c r="L23" s="110"/>
      <c r="M23" s="110"/>
      <c r="N23" s="110"/>
      <c r="O23" s="110"/>
      <c r="P23" s="110"/>
      <c r="Q23" s="11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</row>
    <row r="24" spans="1:29" s="109" customFormat="1" ht="19.5" customHeight="1">
      <c r="A24" s="102"/>
      <c r="B24" s="103" t="s">
        <v>1833</v>
      </c>
      <c r="C24" s="104">
        <v>120</v>
      </c>
      <c r="D24" s="104">
        <f aca="true" t="shared" si="1" ref="D24:D36">+C24</f>
        <v>120</v>
      </c>
      <c r="E24" s="102" t="s">
        <v>155</v>
      </c>
      <c r="F24" s="106" t="s">
        <v>1968</v>
      </c>
      <c r="G24" s="106" t="str">
        <f t="shared" si="0"/>
        <v>ร้านภารดี</v>
      </c>
      <c r="H24" s="102" t="s">
        <v>161</v>
      </c>
      <c r="I24" s="107"/>
      <c r="J24" s="108"/>
      <c r="K24" s="101"/>
      <c r="L24" s="110"/>
      <c r="M24" s="110"/>
      <c r="N24" s="110"/>
      <c r="O24" s="110"/>
      <c r="P24" s="110"/>
      <c r="Q24" s="110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</row>
    <row r="25" spans="1:29" s="109" customFormat="1" ht="19.5" customHeight="1">
      <c r="A25" s="102"/>
      <c r="B25" s="103" t="str">
        <f>+B24</f>
        <v>ค่าเครื่องเขียน - แบบพิมพ์</v>
      </c>
      <c r="C25" s="104">
        <v>520</v>
      </c>
      <c r="D25" s="104">
        <f t="shared" si="1"/>
        <v>520</v>
      </c>
      <c r="E25" s="102" t="s">
        <v>155</v>
      </c>
      <c r="F25" s="122" t="s">
        <v>1969</v>
      </c>
      <c r="G25" s="106" t="str">
        <f t="shared" si="0"/>
        <v>ดูโฮม จำกัดมหาชน</v>
      </c>
      <c r="H25" s="102" t="s">
        <v>161</v>
      </c>
      <c r="I25" s="107"/>
      <c r="J25" s="108"/>
      <c r="K25" s="101"/>
      <c r="L25" s="110"/>
      <c r="M25" s="110"/>
      <c r="N25" s="110"/>
      <c r="O25" s="110"/>
      <c r="P25" s="110"/>
      <c r="Q25" s="110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pans="1:29" s="109" customFormat="1" ht="19.5" customHeight="1">
      <c r="A26" s="102"/>
      <c r="B26" s="103" t="s">
        <v>1970</v>
      </c>
      <c r="C26" s="104">
        <v>170</v>
      </c>
      <c r="D26" s="104">
        <f t="shared" si="1"/>
        <v>170</v>
      </c>
      <c r="E26" s="102" t="s">
        <v>155</v>
      </c>
      <c r="F26" s="106" t="s">
        <v>1971</v>
      </c>
      <c r="G26" s="106" t="str">
        <f t="shared" si="0"/>
        <v>น้ำยืนยางพารา สาขา 2 </v>
      </c>
      <c r="H26" s="102" t="s">
        <v>161</v>
      </c>
      <c r="I26" s="107"/>
      <c r="J26" s="108"/>
      <c r="K26" s="101"/>
      <c r="L26" s="110"/>
      <c r="M26" s="110"/>
      <c r="N26" s="110"/>
      <c r="O26" s="110"/>
      <c r="P26" s="110"/>
      <c r="Q26" s="110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</row>
    <row r="27" spans="1:17" s="111" customFormat="1" ht="18.75" customHeight="1">
      <c r="A27" s="102"/>
      <c r="B27" s="103" t="s">
        <v>1972</v>
      </c>
      <c r="C27" s="104">
        <v>55</v>
      </c>
      <c r="D27" s="104">
        <f t="shared" si="1"/>
        <v>55</v>
      </c>
      <c r="E27" s="102" t="s">
        <v>155</v>
      </c>
      <c r="F27" s="106" t="str">
        <f>+F26</f>
        <v>น้ำยืนยางพารา สาขา 2 </v>
      </c>
      <c r="G27" s="106" t="str">
        <f t="shared" si="0"/>
        <v>น้ำยืนยางพารา สาขา 2 </v>
      </c>
      <c r="H27" s="102" t="s">
        <v>161</v>
      </c>
      <c r="I27" s="107"/>
      <c r="J27" s="108"/>
      <c r="K27" s="101"/>
      <c r="L27" s="110"/>
      <c r="M27" s="110"/>
      <c r="N27" s="110"/>
      <c r="O27" s="110"/>
      <c r="P27" s="110"/>
      <c r="Q27" s="110"/>
    </row>
    <row r="28" spans="1:17" s="111" customFormat="1" ht="19.5" customHeight="1">
      <c r="A28" s="102"/>
      <c r="B28" s="103" t="s">
        <v>1973</v>
      </c>
      <c r="C28" s="104">
        <v>930</v>
      </c>
      <c r="D28" s="104">
        <f t="shared" si="1"/>
        <v>930</v>
      </c>
      <c r="E28" s="102" t="s">
        <v>155</v>
      </c>
      <c r="F28" s="122" t="s">
        <v>1974</v>
      </c>
      <c r="G28" s="106" t="str">
        <f t="shared" si="0"/>
        <v>ซันไซน์ คอมพิวเตอร์เซ็นเตอร์</v>
      </c>
      <c r="H28" s="102" t="s">
        <v>161</v>
      </c>
      <c r="I28" s="107"/>
      <c r="J28" s="108"/>
      <c r="K28" s="101"/>
      <c r="L28" s="110"/>
      <c r="M28" s="110"/>
      <c r="N28" s="110"/>
      <c r="O28" s="110"/>
      <c r="P28" s="110"/>
      <c r="Q28" s="110"/>
    </row>
    <row r="29" spans="1:17" s="111" customFormat="1" ht="19.5" customHeight="1">
      <c r="A29" s="102"/>
      <c r="B29" s="103" t="s">
        <v>1975</v>
      </c>
      <c r="C29" s="104">
        <v>3955</v>
      </c>
      <c r="D29" s="104">
        <f t="shared" si="1"/>
        <v>3955</v>
      </c>
      <c r="E29" s="102" t="s">
        <v>155</v>
      </c>
      <c r="F29" s="122" t="str">
        <f>+F27</f>
        <v>น้ำยืนยางพารา สาขา 2 </v>
      </c>
      <c r="G29" s="106" t="str">
        <f t="shared" si="0"/>
        <v>น้ำยืนยางพารา สาขา 2 </v>
      </c>
      <c r="H29" s="102" t="s">
        <v>161</v>
      </c>
      <c r="I29" s="107"/>
      <c r="J29" s="108"/>
      <c r="K29" s="101"/>
      <c r="L29" s="110"/>
      <c r="M29" s="110"/>
      <c r="N29" s="110"/>
      <c r="O29" s="110"/>
      <c r="P29" s="110"/>
      <c r="Q29" s="110"/>
    </row>
    <row r="30" spans="1:17" s="111" customFormat="1" ht="19.5" customHeight="1">
      <c r="A30" s="102"/>
      <c r="B30" s="103" t="s">
        <v>1976</v>
      </c>
      <c r="C30" s="104">
        <v>180</v>
      </c>
      <c r="D30" s="104">
        <f t="shared" si="1"/>
        <v>180</v>
      </c>
      <c r="E30" s="102" t="s">
        <v>155</v>
      </c>
      <c r="F30" s="106" t="str">
        <f>+F29</f>
        <v>น้ำยืนยางพารา สาขา 2 </v>
      </c>
      <c r="G30" s="106" t="str">
        <f t="shared" si="0"/>
        <v>น้ำยืนยางพารา สาขา 2 </v>
      </c>
      <c r="H30" s="102" t="s">
        <v>161</v>
      </c>
      <c r="I30" s="107"/>
      <c r="J30" s="108">
        <v>12485.98</v>
      </c>
      <c r="K30" s="101"/>
      <c r="L30" s="110"/>
      <c r="M30" s="110"/>
      <c r="N30" s="110"/>
      <c r="O30" s="110"/>
      <c r="P30" s="110"/>
      <c r="Q30" s="110"/>
    </row>
    <row r="31" spans="1:17" s="111" customFormat="1" ht="19.5" customHeight="1">
      <c r="A31" s="102"/>
      <c r="B31" s="103" t="s">
        <v>1977</v>
      </c>
      <c r="C31" s="104">
        <v>794</v>
      </c>
      <c r="D31" s="104">
        <f t="shared" si="1"/>
        <v>794</v>
      </c>
      <c r="E31" s="102" t="s">
        <v>155</v>
      </c>
      <c r="F31" s="106" t="str">
        <f>+F25</f>
        <v>ดูโฮม จำกัดมหาชน</v>
      </c>
      <c r="G31" s="106" t="str">
        <f t="shared" si="0"/>
        <v>ดูโฮม จำกัดมหาชน</v>
      </c>
      <c r="H31" s="102" t="s">
        <v>161</v>
      </c>
      <c r="I31" s="107"/>
      <c r="J31" s="108"/>
      <c r="K31" s="101"/>
      <c r="L31" s="110"/>
      <c r="M31" s="110"/>
      <c r="N31" s="110"/>
      <c r="O31" s="110"/>
      <c r="P31" s="110"/>
      <c r="Q31" s="110"/>
    </row>
    <row r="32" spans="1:17" s="111" customFormat="1" ht="19.5" customHeight="1">
      <c r="A32" s="102"/>
      <c r="B32" s="103" t="s">
        <v>1978</v>
      </c>
      <c r="C32" s="104">
        <v>3320</v>
      </c>
      <c r="D32" s="104">
        <f t="shared" si="1"/>
        <v>3320</v>
      </c>
      <c r="E32" s="102" t="s">
        <v>155</v>
      </c>
      <c r="F32" s="106" t="str">
        <f>+F31</f>
        <v>ดูโฮม จำกัดมหาชน</v>
      </c>
      <c r="G32" s="106" t="str">
        <f t="shared" si="0"/>
        <v>ดูโฮม จำกัดมหาชน</v>
      </c>
      <c r="H32" s="102" t="s">
        <v>161</v>
      </c>
      <c r="I32" s="107"/>
      <c r="J32" s="108"/>
      <c r="K32" s="101"/>
      <c r="L32" s="110"/>
      <c r="M32" s="110"/>
      <c r="N32" s="110"/>
      <c r="O32" s="110"/>
      <c r="P32" s="110"/>
      <c r="Q32" s="110"/>
    </row>
    <row r="33" spans="1:17" s="111" customFormat="1" ht="19.5" customHeight="1">
      <c r="A33" s="102"/>
      <c r="B33" s="103" t="s">
        <v>2004</v>
      </c>
      <c r="C33" s="123">
        <v>1060</v>
      </c>
      <c r="D33" s="104">
        <f t="shared" si="1"/>
        <v>1060</v>
      </c>
      <c r="E33" s="102" t="str">
        <f>+E32</f>
        <v>วิธีเฉพาะเจาะจง</v>
      </c>
      <c r="F33" s="106" t="s">
        <v>1911</v>
      </c>
      <c r="G33" s="106" t="str">
        <f>+F33</f>
        <v>อู่ช่างไต๋</v>
      </c>
      <c r="H33" s="102" t="s">
        <v>161</v>
      </c>
      <c r="I33" s="107"/>
      <c r="J33" s="108"/>
      <c r="K33" s="101"/>
      <c r="L33" s="110"/>
      <c r="M33" s="110"/>
      <c r="N33" s="110"/>
      <c r="O33" s="110"/>
      <c r="P33" s="110"/>
      <c r="Q33" s="110"/>
    </row>
    <row r="34" spans="1:17" s="111" customFormat="1" ht="19.5" customHeight="1">
      <c r="A34" s="102"/>
      <c r="B34" s="103" t="s">
        <v>1985</v>
      </c>
      <c r="C34" s="123">
        <v>320</v>
      </c>
      <c r="D34" s="104">
        <f t="shared" si="1"/>
        <v>320</v>
      </c>
      <c r="E34" s="102" t="str">
        <f>+E33</f>
        <v>วิธีเฉพาะเจาะจง</v>
      </c>
      <c r="F34" s="106" t="s">
        <v>1974</v>
      </c>
      <c r="G34" s="106" t="str">
        <f>+F34</f>
        <v>ซันไซน์ คอมพิวเตอร์เซ็นเตอร์</v>
      </c>
      <c r="H34" s="102" t="s">
        <v>161</v>
      </c>
      <c r="I34" s="107"/>
      <c r="J34" s="108"/>
      <c r="K34" s="101"/>
      <c r="L34" s="110"/>
      <c r="M34" s="110"/>
      <c r="N34" s="110"/>
      <c r="O34" s="110"/>
      <c r="P34" s="110"/>
      <c r="Q34" s="110"/>
    </row>
    <row r="35" spans="1:17" s="111" customFormat="1" ht="19.5" customHeight="1">
      <c r="A35" s="102"/>
      <c r="B35" s="103" t="s">
        <v>1975</v>
      </c>
      <c r="C35" s="123">
        <v>140</v>
      </c>
      <c r="D35" s="104">
        <f t="shared" si="1"/>
        <v>140</v>
      </c>
      <c r="E35" s="102" t="str">
        <f>+E34</f>
        <v>วิธีเฉพาะเจาะจง</v>
      </c>
      <c r="F35" s="106" t="str">
        <f>+F30</f>
        <v>น้ำยืนยางพารา สาขา 2 </v>
      </c>
      <c r="G35" s="106" t="str">
        <f>+G30</f>
        <v>น้ำยืนยางพารา สาขา 2 </v>
      </c>
      <c r="H35" s="102" t="s">
        <v>161</v>
      </c>
      <c r="I35" s="107"/>
      <c r="J35" s="108"/>
      <c r="K35" s="101"/>
      <c r="L35" s="110"/>
      <c r="M35" s="110"/>
      <c r="N35" s="110"/>
      <c r="O35" s="110"/>
      <c r="P35" s="110"/>
      <c r="Q35" s="110"/>
    </row>
    <row r="36" spans="1:17" s="111" customFormat="1" ht="19.5" customHeight="1">
      <c r="A36" s="102"/>
      <c r="B36" s="103" t="s">
        <v>2007</v>
      </c>
      <c r="C36" s="123">
        <v>200</v>
      </c>
      <c r="D36" s="104">
        <f t="shared" si="1"/>
        <v>200</v>
      </c>
      <c r="E36" s="102" t="str">
        <f>+E35</f>
        <v>วิธีเฉพาะเจาะจง</v>
      </c>
      <c r="F36" s="106" t="s">
        <v>2008</v>
      </c>
      <c r="G36" s="106" t="str">
        <f>+F36</f>
        <v>ซันไลน์ คอมพิวเตอร์</v>
      </c>
      <c r="H36" s="102" t="str">
        <f>+H35</f>
        <v>ราคาและคุณภาพสินค้า</v>
      </c>
      <c r="I36" s="107"/>
      <c r="J36" s="108"/>
      <c r="K36" s="101"/>
      <c r="L36" s="110"/>
      <c r="M36" s="110"/>
      <c r="N36" s="110"/>
      <c r="O36" s="110"/>
      <c r="P36" s="110"/>
      <c r="Q36" s="110"/>
    </row>
    <row r="37" spans="1:17" s="111" customFormat="1" ht="19.5" customHeight="1" hidden="1">
      <c r="A37" s="102"/>
      <c r="B37" s="103"/>
      <c r="C37" s="123"/>
      <c r="D37" s="104"/>
      <c r="E37" s="102"/>
      <c r="F37" s="106"/>
      <c r="G37" s="106"/>
      <c r="H37" s="102"/>
      <c r="I37" s="107"/>
      <c r="J37" s="108"/>
      <c r="K37" s="101"/>
      <c r="L37" s="110"/>
      <c r="M37" s="110"/>
      <c r="N37" s="110"/>
      <c r="O37" s="110"/>
      <c r="P37" s="110"/>
      <c r="Q37" s="110"/>
    </row>
    <row r="38" spans="1:17" s="111" customFormat="1" ht="19.5" customHeight="1" hidden="1">
      <c r="A38" s="102"/>
      <c r="B38" s="103"/>
      <c r="C38" s="123"/>
      <c r="D38" s="104"/>
      <c r="E38" s="102"/>
      <c r="F38" s="106"/>
      <c r="G38" s="106"/>
      <c r="H38" s="102"/>
      <c r="I38" s="107"/>
      <c r="J38" s="108"/>
      <c r="K38" s="101"/>
      <c r="L38" s="110"/>
      <c r="M38" s="110"/>
      <c r="N38" s="110"/>
      <c r="O38" s="110"/>
      <c r="P38" s="110"/>
      <c r="Q38" s="110"/>
    </row>
    <row r="39" spans="1:17" s="111" customFormat="1" ht="19.5" customHeight="1" thickBot="1">
      <c r="A39" s="102"/>
      <c r="B39" s="115"/>
      <c r="C39" s="116">
        <f>SUM(C22:C36)</f>
        <v>12904</v>
      </c>
      <c r="D39" s="104"/>
      <c r="E39" s="103"/>
      <c r="F39" s="102"/>
      <c r="G39" s="103"/>
      <c r="H39" s="102"/>
      <c r="I39" s="103"/>
      <c r="J39" s="108"/>
      <c r="K39" s="101"/>
      <c r="L39" s="110"/>
      <c r="M39" s="110"/>
      <c r="N39" s="110"/>
      <c r="O39" s="110"/>
      <c r="P39" s="110"/>
      <c r="Q39" s="110"/>
    </row>
    <row r="40" spans="1:17" s="111" customFormat="1" ht="19.5" customHeight="1" thickTop="1">
      <c r="A40" s="102"/>
      <c r="B40" s="115"/>
      <c r="C40" s="120"/>
      <c r="D40" s="104"/>
      <c r="E40" s="103"/>
      <c r="F40" s="102"/>
      <c r="G40" s="103"/>
      <c r="H40" s="102"/>
      <c r="I40" s="103"/>
      <c r="J40" s="108"/>
      <c r="L40" s="110"/>
      <c r="M40" s="110"/>
      <c r="N40" s="110"/>
      <c r="O40" s="110"/>
      <c r="P40" s="110"/>
      <c r="Q40" s="110"/>
    </row>
    <row r="41" spans="1:29" s="109" customFormat="1" ht="19.5" customHeight="1" hidden="1">
      <c r="A41" s="124"/>
      <c r="B41" s="125"/>
      <c r="C41" s="126"/>
      <c r="D41" s="127"/>
      <c r="E41" s="128"/>
      <c r="F41" s="124"/>
      <c r="G41" s="128"/>
      <c r="H41" s="124"/>
      <c r="I41" s="128"/>
      <c r="J41" s="108"/>
      <c r="K41" s="101"/>
      <c r="L41" s="110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</row>
    <row r="42" spans="1:29" s="109" customFormat="1" ht="19.5" customHeight="1" hidden="1">
      <c r="A42" s="124"/>
      <c r="B42" s="125"/>
      <c r="C42" s="127">
        <f>+C11+C19+C39</f>
        <v>20410.41</v>
      </c>
      <c r="D42" s="127"/>
      <c r="E42" s="128"/>
      <c r="F42" s="124"/>
      <c r="G42" s="128"/>
      <c r="H42" s="128"/>
      <c r="I42" s="128"/>
      <c r="J42" s="108"/>
      <c r="K42" s="101"/>
      <c r="L42" s="110"/>
      <c r="M42" s="110"/>
      <c r="N42" s="110"/>
      <c r="O42" s="110"/>
      <c r="P42" s="110"/>
      <c r="Q42" s="110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</row>
    <row r="43" spans="1:29" s="109" customFormat="1" ht="19.5" customHeight="1" hidden="1">
      <c r="A43" s="129"/>
      <c r="B43" s="130"/>
      <c r="C43" s="131"/>
      <c r="D43" s="132"/>
      <c r="E43" s="133"/>
      <c r="F43" s="129"/>
      <c r="G43" s="133"/>
      <c r="H43" s="133"/>
      <c r="I43" s="133"/>
      <c r="J43" s="108"/>
      <c r="K43" s="101"/>
      <c r="L43" s="110"/>
      <c r="M43" s="110"/>
      <c r="N43" s="110"/>
      <c r="O43" s="110"/>
      <c r="P43" s="110"/>
      <c r="Q43" s="110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</row>
    <row r="44" ht="21.75" customHeight="1"/>
    <row r="45" spans="1:9" ht="23.25">
      <c r="A45" s="186" t="str">
        <f>+A2</f>
        <v>สรุปผลการดำเนินการจัดซื้อจัดจ้างในรอบเดือน</v>
      </c>
      <c r="B45" s="186"/>
      <c r="C45" s="186"/>
      <c r="D45" s="186"/>
      <c r="E45" s="186"/>
      <c r="F45" s="186"/>
      <c r="G45" s="186"/>
      <c r="H45" s="186"/>
      <c r="I45" s="97"/>
    </row>
    <row r="46" spans="1:9" ht="23.25">
      <c r="A46" s="186" t="s">
        <v>1</v>
      </c>
      <c r="B46" s="186"/>
      <c r="C46" s="186"/>
      <c r="D46" s="186"/>
      <c r="E46" s="186"/>
      <c r="F46" s="186"/>
      <c r="G46" s="186"/>
      <c r="H46" s="186"/>
      <c r="I46" s="97"/>
    </row>
    <row r="47" spans="1:9" ht="23.25">
      <c r="A47" s="182" t="str">
        <f>+A4</f>
        <v>วันที่ 31  มีนาคม 2562</v>
      </c>
      <c r="B47" s="182"/>
      <c r="C47" s="182"/>
      <c r="D47" s="182"/>
      <c r="E47" s="182"/>
      <c r="F47" s="182"/>
      <c r="G47" s="182"/>
      <c r="H47" s="182"/>
      <c r="I47" s="98" t="str">
        <f>+I4</f>
        <v>แบบ สขร.1</v>
      </c>
    </row>
    <row r="48" spans="1:9" ht="71.25" customHeight="1">
      <c r="A48" s="99" t="s">
        <v>149</v>
      </c>
      <c r="B48" s="99" t="s">
        <v>146</v>
      </c>
      <c r="C48" s="99" t="s">
        <v>147</v>
      </c>
      <c r="D48" s="99" t="s">
        <v>148</v>
      </c>
      <c r="E48" s="99" t="s">
        <v>150</v>
      </c>
      <c r="F48" s="99" t="s">
        <v>152</v>
      </c>
      <c r="G48" s="99" t="s">
        <v>153</v>
      </c>
      <c r="H48" s="99" t="s">
        <v>154</v>
      </c>
      <c r="I48" s="99" t="s">
        <v>156</v>
      </c>
    </row>
    <row r="49" spans="1:29" s="109" customFormat="1" ht="19.5" customHeight="1">
      <c r="A49" s="187" t="s">
        <v>22</v>
      </c>
      <c r="B49" s="188"/>
      <c r="C49" s="134">
        <f>+C42</f>
        <v>20410.41</v>
      </c>
      <c r="D49" s="135"/>
      <c r="E49" s="136"/>
      <c r="F49" s="137"/>
      <c r="G49" s="136"/>
      <c r="H49" s="137"/>
      <c r="I49" s="136"/>
      <c r="J49" s="108"/>
      <c r="K49" s="101"/>
      <c r="L49" s="110"/>
      <c r="M49" s="110"/>
      <c r="N49" s="110"/>
      <c r="O49" s="110"/>
      <c r="P49" s="110"/>
      <c r="Q49" s="110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 s="109" customFormat="1" ht="19.5" customHeight="1">
      <c r="A50" s="118">
        <v>4</v>
      </c>
      <c r="B50" s="183" t="s">
        <v>20</v>
      </c>
      <c r="C50" s="184"/>
      <c r="D50" s="184"/>
      <c r="E50" s="184"/>
      <c r="F50" s="184"/>
      <c r="G50" s="184"/>
      <c r="H50" s="184"/>
      <c r="I50" s="185"/>
      <c r="J50" s="108"/>
      <c r="K50" s="119"/>
      <c r="L50" s="110"/>
      <c r="M50" s="110"/>
      <c r="N50" s="110"/>
      <c r="O50" s="110"/>
      <c r="P50" s="110"/>
      <c r="Q50" s="110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 s="109" customFormat="1" ht="19.5" customHeight="1">
      <c r="A51" s="102"/>
      <c r="B51" s="103" t="s">
        <v>2005</v>
      </c>
      <c r="C51" s="104">
        <v>3713</v>
      </c>
      <c r="D51" s="104">
        <f>+C51</f>
        <v>3713</v>
      </c>
      <c r="E51" s="102" t="s">
        <v>155</v>
      </c>
      <c r="F51" s="122" t="s">
        <v>2006</v>
      </c>
      <c r="G51" s="122" t="str">
        <f>+F51</f>
        <v>เจริญชัย คูโบต้าแทรกเตอร์</v>
      </c>
      <c r="H51" s="102" t="s">
        <v>161</v>
      </c>
      <c r="I51" s="107"/>
      <c r="J51" s="108">
        <v>3145</v>
      </c>
      <c r="K51" s="101"/>
      <c r="L51" s="110"/>
      <c r="M51" s="110"/>
      <c r="N51" s="110"/>
      <c r="O51" s="110"/>
      <c r="P51" s="110"/>
      <c r="Q51" s="110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 s="109" customFormat="1" ht="19.5" customHeight="1">
      <c r="A52" s="102"/>
      <c r="B52" s="103" t="str">
        <f>+B51</f>
        <v>ค่าซ่อมแซม รถไถฟาร์มแทรกเตอร์ M6040</v>
      </c>
      <c r="C52" s="104">
        <v>806</v>
      </c>
      <c r="D52" s="104">
        <f>+C52</f>
        <v>806</v>
      </c>
      <c r="E52" s="102" t="s">
        <v>155</v>
      </c>
      <c r="F52" s="122" t="str">
        <f>+F51</f>
        <v>เจริญชัย คูโบต้าแทรกเตอร์</v>
      </c>
      <c r="G52" s="122" t="str">
        <f>+F52</f>
        <v>เจริญชัย คูโบต้าแทรกเตอร์</v>
      </c>
      <c r="H52" s="102" t="s">
        <v>161</v>
      </c>
      <c r="I52" s="107"/>
      <c r="J52" s="108" t="s">
        <v>1819</v>
      </c>
      <c r="K52" s="101"/>
      <c r="L52" s="110"/>
      <c r="M52" s="110"/>
      <c r="N52" s="110"/>
      <c r="O52" s="110"/>
      <c r="P52" s="110"/>
      <c r="Q52" s="110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</row>
    <row r="53" spans="1:29" s="109" customFormat="1" ht="19.5" customHeight="1" hidden="1">
      <c r="A53" s="102"/>
      <c r="B53" s="103"/>
      <c r="C53" s="138"/>
      <c r="D53" s="104">
        <f>+C53</f>
        <v>0</v>
      </c>
      <c r="E53" s="102" t="s">
        <v>155</v>
      </c>
      <c r="F53" s="122"/>
      <c r="G53" s="122">
        <f aca="true" t="shared" si="2" ref="G53:G66">+F53</f>
        <v>0</v>
      </c>
      <c r="H53" s="102" t="s">
        <v>161</v>
      </c>
      <c r="I53" s="107"/>
      <c r="J53" s="108" t="s">
        <v>1820</v>
      </c>
      <c r="K53" s="44"/>
      <c r="L53" s="110"/>
      <c r="M53" s="110"/>
      <c r="N53" s="110"/>
      <c r="O53" s="110"/>
      <c r="P53" s="110"/>
      <c r="Q53" s="110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</row>
    <row r="54" spans="1:29" s="109" customFormat="1" ht="19.5" customHeight="1" hidden="1">
      <c r="A54" s="102"/>
      <c r="B54" s="103"/>
      <c r="C54" s="104"/>
      <c r="D54" s="104">
        <f>+C54</f>
        <v>0</v>
      </c>
      <c r="E54" s="102" t="s">
        <v>155</v>
      </c>
      <c r="F54" s="122"/>
      <c r="G54" s="122">
        <f>+F54</f>
        <v>0</v>
      </c>
      <c r="H54" s="102" t="s">
        <v>161</v>
      </c>
      <c r="I54" s="107"/>
      <c r="J54" s="108" t="s">
        <v>1819</v>
      </c>
      <c r="K54" s="101"/>
      <c r="L54" s="110"/>
      <c r="M54" s="110"/>
      <c r="N54" s="110"/>
      <c r="O54" s="110"/>
      <c r="P54" s="110"/>
      <c r="Q54" s="110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1:29" s="109" customFormat="1" ht="19.5" customHeight="1" hidden="1">
      <c r="A55" s="102"/>
      <c r="B55" s="103"/>
      <c r="C55" s="104"/>
      <c r="D55" s="104">
        <f aca="true" t="shared" si="3" ref="D55:D66">+C55</f>
        <v>0</v>
      </c>
      <c r="E55" s="102" t="s">
        <v>155</v>
      </c>
      <c r="F55" s="122"/>
      <c r="G55" s="122">
        <f t="shared" si="2"/>
        <v>0</v>
      </c>
      <c r="H55" s="102" t="s">
        <v>161</v>
      </c>
      <c r="I55" s="107"/>
      <c r="J55" s="108" t="s">
        <v>1818</v>
      </c>
      <c r="K55" s="44"/>
      <c r="M55" s="110"/>
      <c r="N55" s="110"/>
      <c r="O55" s="110"/>
      <c r="P55" s="110"/>
      <c r="Q55" s="110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</row>
    <row r="56" spans="1:29" s="109" customFormat="1" ht="19.5" customHeight="1" hidden="1">
      <c r="A56" s="102"/>
      <c r="B56" s="103"/>
      <c r="C56" s="104"/>
      <c r="D56" s="104">
        <f t="shared" si="3"/>
        <v>0</v>
      </c>
      <c r="E56" s="102" t="s">
        <v>155</v>
      </c>
      <c r="F56" s="122"/>
      <c r="G56" s="122">
        <f t="shared" si="2"/>
        <v>0</v>
      </c>
      <c r="H56" s="102" t="s">
        <v>161</v>
      </c>
      <c r="I56" s="107"/>
      <c r="J56" s="95">
        <v>6076.75</v>
      </c>
      <c r="K56" s="101"/>
      <c r="L56" s="110"/>
      <c r="M56" s="110"/>
      <c r="N56" s="110"/>
      <c r="O56" s="110"/>
      <c r="P56" s="110"/>
      <c r="Q56" s="110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</row>
    <row r="57" spans="1:29" s="109" customFormat="1" ht="19.5" customHeight="1" hidden="1">
      <c r="A57" s="102"/>
      <c r="B57" s="103"/>
      <c r="C57" s="104"/>
      <c r="D57" s="104">
        <f t="shared" si="3"/>
        <v>0</v>
      </c>
      <c r="E57" s="102" t="s">
        <v>155</v>
      </c>
      <c r="F57" s="122"/>
      <c r="G57" s="122">
        <f t="shared" si="2"/>
        <v>0</v>
      </c>
      <c r="H57" s="102" t="s">
        <v>161</v>
      </c>
      <c r="I57" s="107"/>
      <c r="J57" s="108"/>
      <c r="K57" s="101"/>
      <c r="L57" s="110"/>
      <c r="M57" s="110"/>
      <c r="N57" s="110"/>
      <c r="O57" s="110"/>
      <c r="P57" s="110"/>
      <c r="Q57" s="110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</row>
    <row r="58" spans="1:29" s="109" customFormat="1" ht="19.5" customHeight="1" hidden="1">
      <c r="A58" s="102"/>
      <c r="B58" s="103"/>
      <c r="C58" s="104"/>
      <c r="D58" s="104">
        <f t="shared" si="3"/>
        <v>0</v>
      </c>
      <c r="E58" s="102" t="s">
        <v>155</v>
      </c>
      <c r="F58" s="106"/>
      <c r="G58" s="122">
        <f t="shared" si="2"/>
        <v>0</v>
      </c>
      <c r="H58" s="102" t="s">
        <v>161</v>
      </c>
      <c r="I58" s="107"/>
      <c r="J58" s="108"/>
      <c r="K58" s="101"/>
      <c r="L58" s="110"/>
      <c r="M58" s="110"/>
      <c r="N58" s="110"/>
      <c r="O58" s="110"/>
      <c r="P58" s="110"/>
      <c r="Q58" s="110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</row>
    <row r="59" spans="1:29" s="109" customFormat="1" ht="19.5" customHeight="1" hidden="1">
      <c r="A59" s="102"/>
      <c r="B59" s="103"/>
      <c r="C59" s="104"/>
      <c r="D59" s="104">
        <f t="shared" si="3"/>
        <v>0</v>
      </c>
      <c r="E59" s="102" t="s">
        <v>155</v>
      </c>
      <c r="F59" s="106"/>
      <c r="G59" s="122">
        <f t="shared" si="2"/>
        <v>0</v>
      </c>
      <c r="H59" s="102" t="s">
        <v>161</v>
      </c>
      <c r="I59" s="102"/>
      <c r="J59" s="108"/>
      <c r="K59" s="101"/>
      <c r="L59" s="110"/>
      <c r="M59" s="110"/>
      <c r="N59" s="110"/>
      <c r="O59" s="110"/>
      <c r="P59" s="110"/>
      <c r="Q59" s="110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</row>
    <row r="60" spans="1:29" s="109" customFormat="1" ht="19.5" customHeight="1" hidden="1">
      <c r="A60" s="102"/>
      <c r="B60" s="103"/>
      <c r="C60" s="104"/>
      <c r="D60" s="104">
        <f t="shared" si="3"/>
        <v>0</v>
      </c>
      <c r="E60" s="102" t="s">
        <v>155</v>
      </c>
      <c r="F60" s="106"/>
      <c r="G60" s="122">
        <f t="shared" si="2"/>
        <v>0</v>
      </c>
      <c r="H60" s="102" t="s">
        <v>161</v>
      </c>
      <c r="I60" s="102"/>
      <c r="J60" s="108"/>
      <c r="K60" s="101"/>
      <c r="L60" s="110"/>
      <c r="M60" s="110"/>
      <c r="N60" s="110"/>
      <c r="O60" s="110"/>
      <c r="P60" s="110"/>
      <c r="Q60" s="110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</row>
    <row r="61" spans="1:29" s="109" customFormat="1" ht="19.5" customHeight="1" hidden="1">
      <c r="A61" s="102"/>
      <c r="B61" s="103"/>
      <c r="C61" s="104"/>
      <c r="D61" s="104">
        <f t="shared" si="3"/>
        <v>0</v>
      </c>
      <c r="E61" s="102" t="s">
        <v>155</v>
      </c>
      <c r="F61" s="106"/>
      <c r="G61" s="122">
        <f t="shared" si="2"/>
        <v>0</v>
      </c>
      <c r="H61" s="102" t="s">
        <v>161</v>
      </c>
      <c r="I61" s="102"/>
      <c r="J61" s="108"/>
      <c r="K61" s="139"/>
      <c r="L61" s="110"/>
      <c r="M61" s="110"/>
      <c r="N61" s="110"/>
      <c r="O61" s="110"/>
      <c r="P61" s="110"/>
      <c r="Q61" s="110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</row>
    <row r="62" spans="1:29" s="109" customFormat="1" ht="19.5" customHeight="1" hidden="1">
      <c r="A62" s="102"/>
      <c r="B62" s="115"/>
      <c r="C62" s="104"/>
      <c r="D62" s="104">
        <f t="shared" si="3"/>
        <v>0</v>
      </c>
      <c r="E62" s="102" t="s">
        <v>155</v>
      </c>
      <c r="F62" s="106"/>
      <c r="G62" s="122">
        <f t="shared" si="2"/>
        <v>0</v>
      </c>
      <c r="H62" s="102" t="s">
        <v>161</v>
      </c>
      <c r="I62" s="102"/>
      <c r="J62" s="108"/>
      <c r="K62" s="101"/>
      <c r="L62" s="110"/>
      <c r="M62" s="110"/>
      <c r="N62" s="110"/>
      <c r="O62" s="110"/>
      <c r="P62" s="110"/>
      <c r="Q62" s="110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</row>
    <row r="63" spans="1:29" s="109" customFormat="1" ht="19.5" customHeight="1" hidden="1">
      <c r="A63" s="102"/>
      <c r="B63" s="115"/>
      <c r="C63" s="104"/>
      <c r="D63" s="104">
        <f t="shared" si="3"/>
        <v>0</v>
      </c>
      <c r="E63" s="102" t="s">
        <v>155</v>
      </c>
      <c r="F63" s="106"/>
      <c r="G63" s="122">
        <f t="shared" si="2"/>
        <v>0</v>
      </c>
      <c r="H63" s="102" t="s">
        <v>161</v>
      </c>
      <c r="I63" s="102"/>
      <c r="J63" s="108"/>
      <c r="K63" s="101"/>
      <c r="L63" s="110"/>
      <c r="M63" s="110"/>
      <c r="N63" s="110"/>
      <c r="O63" s="110"/>
      <c r="P63" s="110"/>
      <c r="Q63" s="110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</row>
    <row r="64" spans="1:29" s="109" customFormat="1" ht="19.5" customHeight="1" hidden="1">
      <c r="A64" s="102"/>
      <c r="B64" s="115"/>
      <c r="C64" s="104"/>
      <c r="D64" s="104">
        <f t="shared" si="3"/>
        <v>0</v>
      </c>
      <c r="E64" s="102" t="s">
        <v>155</v>
      </c>
      <c r="F64" s="106"/>
      <c r="G64" s="122">
        <f t="shared" si="2"/>
        <v>0</v>
      </c>
      <c r="H64" s="102" t="s">
        <v>161</v>
      </c>
      <c r="I64" s="102"/>
      <c r="J64" s="108"/>
      <c r="K64" s="101"/>
      <c r="L64" s="110"/>
      <c r="M64" s="110"/>
      <c r="N64" s="110"/>
      <c r="O64" s="110"/>
      <c r="P64" s="110"/>
      <c r="Q64" s="110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</row>
    <row r="65" spans="1:29" s="109" customFormat="1" ht="19.5" customHeight="1" hidden="1">
      <c r="A65" s="102"/>
      <c r="B65" s="115"/>
      <c r="C65" s="104"/>
      <c r="D65" s="104">
        <f t="shared" si="3"/>
        <v>0</v>
      </c>
      <c r="E65" s="102" t="s">
        <v>155</v>
      </c>
      <c r="F65" s="106"/>
      <c r="G65" s="122">
        <f t="shared" si="2"/>
        <v>0</v>
      </c>
      <c r="H65" s="102" t="s">
        <v>161</v>
      </c>
      <c r="I65" s="102"/>
      <c r="J65" s="108"/>
      <c r="K65" s="101"/>
      <c r="L65" s="110"/>
      <c r="M65" s="110"/>
      <c r="N65" s="110"/>
      <c r="O65" s="110"/>
      <c r="P65" s="110"/>
      <c r="Q65" s="110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</row>
    <row r="66" spans="1:29" s="109" customFormat="1" ht="19.5" customHeight="1" hidden="1">
      <c r="A66" s="102"/>
      <c r="B66" s="115"/>
      <c r="C66" s="138"/>
      <c r="D66" s="104">
        <f t="shared" si="3"/>
        <v>0</v>
      </c>
      <c r="E66" s="102" t="s">
        <v>155</v>
      </c>
      <c r="F66" s="106"/>
      <c r="G66" s="122">
        <f t="shared" si="2"/>
        <v>0</v>
      </c>
      <c r="H66" s="102" t="s">
        <v>161</v>
      </c>
      <c r="I66" s="102"/>
      <c r="J66" s="108"/>
      <c r="K66" s="101"/>
      <c r="L66" s="110"/>
      <c r="M66" s="110"/>
      <c r="N66" s="110"/>
      <c r="O66" s="110"/>
      <c r="P66" s="110"/>
      <c r="Q66" s="110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</row>
    <row r="67" spans="1:29" s="109" customFormat="1" ht="19.5" customHeight="1" thickBot="1">
      <c r="A67" s="102"/>
      <c r="B67" s="115"/>
      <c r="C67" s="140">
        <f>SUM(C51:C66)</f>
        <v>4519</v>
      </c>
      <c r="D67" s="104"/>
      <c r="E67" s="103"/>
      <c r="F67" s="102"/>
      <c r="G67" s="122"/>
      <c r="H67" s="102"/>
      <c r="I67" s="102"/>
      <c r="J67" s="108"/>
      <c r="K67" s="101"/>
      <c r="L67" s="110"/>
      <c r="M67" s="110"/>
      <c r="N67" s="110"/>
      <c r="O67" s="110"/>
      <c r="P67" s="110"/>
      <c r="Q67" s="110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</row>
    <row r="68" spans="1:29" s="109" customFormat="1" ht="19.5" customHeight="1" thickTop="1">
      <c r="A68" s="141"/>
      <c r="B68" s="141"/>
      <c r="C68" s="142"/>
      <c r="D68" s="143"/>
      <c r="E68" s="144"/>
      <c r="F68" s="145"/>
      <c r="G68" s="144"/>
      <c r="H68" s="145"/>
      <c r="I68" s="146"/>
      <c r="J68" s="108"/>
      <c r="K68" s="101"/>
      <c r="L68" s="110"/>
      <c r="M68" s="110"/>
      <c r="N68" s="110"/>
      <c r="O68" s="110"/>
      <c r="P68" s="110"/>
      <c r="Q68" s="110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</row>
    <row r="69" spans="1:29" s="109" customFormat="1" ht="19.5" customHeight="1">
      <c r="A69" s="147">
        <v>5</v>
      </c>
      <c r="B69" s="183" t="s">
        <v>23</v>
      </c>
      <c r="C69" s="184"/>
      <c r="D69" s="184"/>
      <c r="E69" s="184"/>
      <c r="F69" s="184"/>
      <c r="G69" s="184"/>
      <c r="H69" s="184"/>
      <c r="I69" s="185"/>
      <c r="J69" s="108"/>
      <c r="K69" s="119"/>
      <c r="L69" s="110"/>
      <c r="M69" s="110"/>
      <c r="N69" s="110"/>
      <c r="O69" s="110"/>
      <c r="P69" s="110"/>
      <c r="Q69" s="110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</row>
    <row r="70" spans="1:29" s="109" customFormat="1" ht="19.5" customHeight="1">
      <c r="A70" s="102"/>
      <c r="B70" s="103" t="s">
        <v>1516</v>
      </c>
      <c r="C70" s="104">
        <v>1080</v>
      </c>
      <c r="D70" s="104">
        <f>+C70</f>
        <v>1080</v>
      </c>
      <c r="E70" s="102" t="s">
        <v>155</v>
      </c>
      <c r="F70" s="106" t="s">
        <v>1952</v>
      </c>
      <c r="G70" s="106" t="str">
        <f>+F70</f>
        <v>ร้านตระการแทรคเตอร์</v>
      </c>
      <c r="H70" s="102" t="s">
        <v>161</v>
      </c>
      <c r="I70" s="107"/>
      <c r="J70" s="108">
        <v>55544.06</v>
      </c>
      <c r="K70" s="101"/>
      <c r="L70" s="110"/>
      <c r="M70" s="110"/>
      <c r="N70" s="110"/>
      <c r="O70" s="110"/>
      <c r="P70" s="110"/>
      <c r="Q70" s="110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</row>
    <row r="71" spans="1:29" s="109" customFormat="1" ht="19.5" customHeight="1">
      <c r="A71" s="102"/>
      <c r="B71" s="103" t="s">
        <v>1516</v>
      </c>
      <c r="C71" s="104">
        <v>600</v>
      </c>
      <c r="D71" s="104">
        <f>+C71</f>
        <v>600</v>
      </c>
      <c r="E71" s="102" t="s">
        <v>155</v>
      </c>
      <c r="F71" s="106" t="s">
        <v>1953</v>
      </c>
      <c r="G71" s="106" t="str">
        <f aca="true" t="shared" si="4" ref="G71:G80">+F71</f>
        <v>ร้านต้นตระการแทรคเตอร์</v>
      </c>
      <c r="H71" s="102" t="s">
        <v>161</v>
      </c>
      <c r="I71" s="107"/>
      <c r="J71" s="108"/>
      <c r="K71" s="101"/>
      <c r="L71" s="110"/>
      <c r="M71" s="110"/>
      <c r="N71" s="110"/>
      <c r="O71" s="110"/>
      <c r="P71" s="110"/>
      <c r="Q71" s="110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</row>
    <row r="72" spans="1:29" s="109" customFormat="1" ht="19.5" customHeight="1">
      <c r="A72" s="102"/>
      <c r="B72" s="103" t="s">
        <v>1516</v>
      </c>
      <c r="C72" s="104">
        <v>480</v>
      </c>
      <c r="D72" s="104">
        <f aca="true" t="shared" si="5" ref="D72:D80">+C72</f>
        <v>480</v>
      </c>
      <c r="E72" s="102" t="s">
        <v>155</v>
      </c>
      <c r="F72" s="106" t="s">
        <v>1954</v>
      </c>
      <c r="G72" s="106" t="str">
        <f t="shared" si="4"/>
        <v>ร้าน ท.อุบลยางไทย</v>
      </c>
      <c r="H72" s="102" t="s">
        <v>161</v>
      </c>
      <c r="I72" s="107"/>
      <c r="J72" s="108"/>
      <c r="K72" s="101"/>
      <c r="L72" s="110"/>
      <c r="M72" s="110"/>
      <c r="N72" s="110"/>
      <c r="O72" s="110"/>
      <c r="P72" s="110"/>
      <c r="Q72" s="110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</row>
    <row r="73" spans="1:29" s="109" customFormat="1" ht="19.5" customHeight="1">
      <c r="A73" s="102"/>
      <c r="B73" s="103" t="s">
        <v>1516</v>
      </c>
      <c r="C73" s="104">
        <v>270</v>
      </c>
      <c r="D73" s="104">
        <f t="shared" si="5"/>
        <v>270</v>
      </c>
      <c r="E73" s="102" t="s">
        <v>155</v>
      </c>
      <c r="F73" s="103" t="s">
        <v>1955</v>
      </c>
      <c r="G73" s="106" t="str">
        <f>+F73</f>
        <v>เจริญวัสดุขามเปี้ย</v>
      </c>
      <c r="H73" s="102" t="s">
        <v>161</v>
      </c>
      <c r="I73" s="107"/>
      <c r="J73" s="108"/>
      <c r="K73" s="101"/>
      <c r="L73" s="110"/>
      <c r="M73" s="110"/>
      <c r="N73" s="110"/>
      <c r="O73" s="110"/>
      <c r="P73" s="110"/>
      <c r="Q73" s="110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</row>
    <row r="74" spans="1:29" s="109" customFormat="1" ht="19.5" customHeight="1">
      <c r="A74" s="102"/>
      <c r="B74" s="103" t="s">
        <v>1516</v>
      </c>
      <c r="C74" s="104">
        <v>120</v>
      </c>
      <c r="D74" s="104">
        <f t="shared" si="5"/>
        <v>120</v>
      </c>
      <c r="E74" s="102" t="s">
        <v>155</v>
      </c>
      <c r="F74" s="106" t="str">
        <f>+F70</f>
        <v>ร้านตระการแทรคเตอร์</v>
      </c>
      <c r="G74" s="106" t="str">
        <f t="shared" si="4"/>
        <v>ร้านตระการแทรคเตอร์</v>
      </c>
      <c r="H74" s="102" t="s">
        <v>161</v>
      </c>
      <c r="I74" s="107"/>
      <c r="J74" s="108"/>
      <c r="K74" s="101"/>
      <c r="L74" s="110"/>
      <c r="M74" s="110"/>
      <c r="N74" s="110"/>
      <c r="O74" s="110"/>
      <c r="P74" s="110"/>
      <c r="Q74" s="110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</row>
    <row r="75" spans="1:29" s="109" customFormat="1" ht="19.5" customHeight="1">
      <c r="A75" s="102"/>
      <c r="B75" s="103" t="s">
        <v>1956</v>
      </c>
      <c r="C75" s="104">
        <v>4980</v>
      </c>
      <c r="D75" s="104">
        <f t="shared" si="5"/>
        <v>4980</v>
      </c>
      <c r="E75" s="102" t="s">
        <v>155</v>
      </c>
      <c r="F75" s="106" t="s">
        <v>1957</v>
      </c>
      <c r="G75" s="106" t="str">
        <f t="shared" si="4"/>
        <v>บ.ดูโฮมจำกัด(มหาชน)</v>
      </c>
      <c r="H75" s="102" t="s">
        <v>161</v>
      </c>
      <c r="I75" s="107"/>
      <c r="J75" s="108"/>
      <c r="K75" s="101"/>
      <c r="L75" s="110"/>
      <c r="M75" s="110"/>
      <c r="N75" s="110"/>
      <c r="O75" s="110"/>
      <c r="P75" s="110"/>
      <c r="Q75" s="110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</row>
    <row r="76" spans="1:29" s="109" customFormat="1" ht="19.5" customHeight="1">
      <c r="A76" s="102"/>
      <c r="B76" s="103" t="s">
        <v>1958</v>
      </c>
      <c r="C76" s="104">
        <v>282</v>
      </c>
      <c r="D76" s="104">
        <f t="shared" si="5"/>
        <v>282</v>
      </c>
      <c r="E76" s="102" t="s">
        <v>155</v>
      </c>
      <c r="F76" s="106" t="str">
        <f>+F75</f>
        <v>บ.ดูโฮมจำกัด(มหาชน)</v>
      </c>
      <c r="G76" s="106" t="str">
        <f t="shared" si="4"/>
        <v>บ.ดูโฮมจำกัด(มหาชน)</v>
      </c>
      <c r="H76" s="102" t="s">
        <v>161</v>
      </c>
      <c r="I76" s="107"/>
      <c r="J76" s="108"/>
      <c r="K76" s="101"/>
      <c r="L76" s="110"/>
      <c r="M76" s="110"/>
      <c r="N76" s="110"/>
      <c r="O76" s="110"/>
      <c r="P76" s="110"/>
      <c r="Q76" s="110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</row>
    <row r="77" spans="1:29" s="109" customFormat="1" ht="19.5" customHeight="1">
      <c r="A77" s="102"/>
      <c r="B77" s="103" t="s">
        <v>1959</v>
      </c>
      <c r="C77" s="104">
        <v>167</v>
      </c>
      <c r="D77" s="104">
        <f t="shared" si="5"/>
        <v>167</v>
      </c>
      <c r="E77" s="102" t="s">
        <v>155</v>
      </c>
      <c r="F77" s="106" t="s">
        <v>1960</v>
      </c>
      <c r="G77" s="106" t="str">
        <f t="shared" si="4"/>
        <v>ร้านเจริญวัสดุขามเปี๊ย</v>
      </c>
      <c r="H77" s="102" t="s">
        <v>161</v>
      </c>
      <c r="I77" s="107"/>
      <c r="J77" s="108"/>
      <c r="K77" s="101"/>
      <c r="L77" s="110"/>
      <c r="M77" s="110"/>
      <c r="N77" s="110"/>
      <c r="O77" s="110"/>
      <c r="P77" s="110"/>
      <c r="Q77" s="110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</row>
    <row r="78" spans="1:29" s="109" customFormat="1" ht="19.5" customHeight="1">
      <c r="A78" s="102"/>
      <c r="B78" s="103" t="s">
        <v>1961</v>
      </c>
      <c r="C78" s="104">
        <v>130</v>
      </c>
      <c r="D78" s="104">
        <f t="shared" si="5"/>
        <v>130</v>
      </c>
      <c r="E78" s="102" t="s">
        <v>155</v>
      </c>
      <c r="F78" s="106" t="str">
        <f>+F75</f>
        <v>บ.ดูโฮมจำกัด(มหาชน)</v>
      </c>
      <c r="G78" s="106" t="str">
        <f t="shared" si="4"/>
        <v>บ.ดูโฮมจำกัด(มหาชน)</v>
      </c>
      <c r="H78" s="102" t="s">
        <v>161</v>
      </c>
      <c r="I78" s="107"/>
      <c r="J78" s="108"/>
      <c r="K78" s="101"/>
      <c r="L78" s="110"/>
      <c r="M78" s="110"/>
      <c r="N78" s="110"/>
      <c r="O78" s="110"/>
      <c r="P78" s="110"/>
      <c r="Q78" s="110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</row>
    <row r="79" spans="1:29" s="109" customFormat="1" ht="19.5" customHeight="1">
      <c r="A79" s="102"/>
      <c r="B79" s="103" t="s">
        <v>1962</v>
      </c>
      <c r="C79" s="104">
        <v>100</v>
      </c>
      <c r="D79" s="104">
        <f t="shared" si="5"/>
        <v>100</v>
      </c>
      <c r="E79" s="102" t="s">
        <v>155</v>
      </c>
      <c r="F79" s="106" t="s">
        <v>1963</v>
      </c>
      <c r="G79" s="106" t="str">
        <f t="shared" si="4"/>
        <v>นทีพาณิชย์</v>
      </c>
      <c r="H79" s="102" t="s">
        <v>161</v>
      </c>
      <c r="I79" s="107"/>
      <c r="J79" s="108"/>
      <c r="K79" s="101"/>
      <c r="L79" s="110"/>
      <c r="M79" s="110"/>
      <c r="N79" s="110"/>
      <c r="O79" s="110"/>
      <c r="P79" s="110"/>
      <c r="Q79" s="110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</row>
    <row r="80" spans="1:29" s="109" customFormat="1" ht="19.5" customHeight="1">
      <c r="A80" s="102"/>
      <c r="B80" s="103" t="s">
        <v>1959</v>
      </c>
      <c r="C80" s="104">
        <v>65</v>
      </c>
      <c r="D80" s="104">
        <f t="shared" si="5"/>
        <v>65</v>
      </c>
      <c r="E80" s="102" t="s">
        <v>155</v>
      </c>
      <c r="F80" s="106" t="str">
        <f>+F79</f>
        <v>นทีพาณิชย์</v>
      </c>
      <c r="G80" s="106" t="str">
        <f t="shared" si="4"/>
        <v>นทีพาณิชย์</v>
      </c>
      <c r="H80" s="102" t="s">
        <v>161</v>
      </c>
      <c r="I80" s="107"/>
      <c r="J80" s="108"/>
      <c r="K80" s="101"/>
      <c r="L80" s="110"/>
      <c r="M80" s="110"/>
      <c r="N80" s="110"/>
      <c r="O80" s="110"/>
      <c r="P80" s="110"/>
      <c r="Q80" s="110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</row>
    <row r="81" spans="1:29" s="109" customFormat="1" ht="19.5" customHeight="1">
      <c r="A81" s="102"/>
      <c r="B81" s="103" t="s">
        <v>1984</v>
      </c>
      <c r="C81" s="104">
        <v>300</v>
      </c>
      <c r="D81" s="104">
        <v>300</v>
      </c>
      <c r="E81" s="102" t="s">
        <v>155</v>
      </c>
      <c r="F81" s="106" t="s">
        <v>1954</v>
      </c>
      <c r="G81" s="106" t="s">
        <v>1954</v>
      </c>
      <c r="H81" s="102" t="s">
        <v>161</v>
      </c>
      <c r="I81" s="107"/>
      <c r="J81" s="108">
        <v>5327.28</v>
      </c>
      <c r="K81" s="101" t="s">
        <v>184</v>
      </c>
      <c r="L81" s="110"/>
      <c r="M81" s="110"/>
      <c r="N81" s="110"/>
      <c r="O81" s="110"/>
      <c r="P81" s="110"/>
      <c r="Q81" s="110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</row>
    <row r="82" spans="1:29" s="109" customFormat="1" ht="19.5" customHeight="1">
      <c r="A82" s="102"/>
      <c r="B82" s="103" t="s">
        <v>1985</v>
      </c>
      <c r="C82" s="104">
        <v>360</v>
      </c>
      <c r="D82" s="104">
        <f aca="true" t="shared" si="6" ref="D82:D87">+C82</f>
        <v>360</v>
      </c>
      <c r="E82" s="102" t="s">
        <v>155</v>
      </c>
      <c r="F82" s="106" t="s">
        <v>1986</v>
      </c>
      <c r="G82" s="106" t="str">
        <f aca="true" t="shared" si="7" ref="G82:G87">+F82</f>
        <v>ร้านไอที.อินเตอร์เน็ต</v>
      </c>
      <c r="H82" s="102" t="s">
        <v>161</v>
      </c>
      <c r="I82" s="107"/>
      <c r="J82" s="108"/>
      <c r="K82" s="101"/>
      <c r="L82" s="110"/>
      <c r="M82" s="110"/>
      <c r="N82" s="110"/>
      <c r="O82" s="110"/>
      <c r="P82" s="110"/>
      <c r="Q82" s="110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</row>
    <row r="83" spans="1:29" s="109" customFormat="1" ht="19.5" customHeight="1">
      <c r="A83" s="102"/>
      <c r="B83" s="103" t="s">
        <v>1987</v>
      </c>
      <c r="C83" s="104">
        <v>990</v>
      </c>
      <c r="D83" s="104">
        <f t="shared" si="6"/>
        <v>990</v>
      </c>
      <c r="E83" s="102" t="s">
        <v>155</v>
      </c>
      <c r="F83" s="106" t="s">
        <v>1988</v>
      </c>
      <c r="G83" s="106" t="str">
        <f t="shared" si="7"/>
        <v>พาวเวอร์ทูลศ์</v>
      </c>
      <c r="H83" s="102" t="s">
        <v>161</v>
      </c>
      <c r="I83" s="107"/>
      <c r="J83" s="108"/>
      <c r="K83" s="101"/>
      <c r="L83" s="110"/>
      <c r="M83" s="110"/>
      <c r="N83" s="110"/>
      <c r="O83" s="110"/>
      <c r="P83" s="110"/>
      <c r="Q83" s="110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</row>
    <row r="84" spans="1:29" s="109" customFormat="1" ht="19.5" customHeight="1">
      <c r="A84" s="102"/>
      <c r="B84" s="103" t="s">
        <v>29</v>
      </c>
      <c r="C84" s="104">
        <v>840</v>
      </c>
      <c r="D84" s="104">
        <f t="shared" si="6"/>
        <v>840</v>
      </c>
      <c r="E84" s="102" t="s">
        <v>155</v>
      </c>
      <c r="F84" s="106" t="str">
        <f>+F82</f>
        <v>ร้านไอที.อินเตอร์เน็ต</v>
      </c>
      <c r="G84" s="106" t="str">
        <f t="shared" si="7"/>
        <v>ร้านไอที.อินเตอร์เน็ต</v>
      </c>
      <c r="H84" s="102" t="s">
        <v>161</v>
      </c>
      <c r="I84" s="107"/>
      <c r="J84" s="108"/>
      <c r="K84" s="101"/>
      <c r="L84" s="110"/>
      <c r="M84" s="110"/>
      <c r="N84" s="110"/>
      <c r="O84" s="110"/>
      <c r="P84" s="110"/>
      <c r="Q84" s="110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</row>
    <row r="85" spans="1:29" s="109" customFormat="1" ht="19.5" customHeight="1">
      <c r="A85" s="102"/>
      <c r="B85" s="103" t="s">
        <v>1959</v>
      </c>
      <c r="C85" s="104">
        <v>268</v>
      </c>
      <c r="D85" s="104">
        <f t="shared" si="6"/>
        <v>268</v>
      </c>
      <c r="E85" s="102" t="s">
        <v>155</v>
      </c>
      <c r="F85" s="106" t="s">
        <v>1963</v>
      </c>
      <c r="G85" s="106" t="str">
        <f t="shared" si="7"/>
        <v>นทีพาณิชย์</v>
      </c>
      <c r="H85" s="102" t="s">
        <v>161</v>
      </c>
      <c r="I85" s="107"/>
      <c r="J85" s="108"/>
      <c r="K85" s="101"/>
      <c r="L85" s="110"/>
      <c r="M85" s="110"/>
      <c r="N85" s="110"/>
      <c r="O85" s="110"/>
      <c r="P85" s="110"/>
      <c r="Q85" s="110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29" s="109" customFormat="1" ht="19.5" customHeight="1">
      <c r="A86" s="102"/>
      <c r="B86" s="103" t="s">
        <v>1989</v>
      </c>
      <c r="C86" s="138">
        <v>160</v>
      </c>
      <c r="D86" s="104">
        <f t="shared" si="6"/>
        <v>160</v>
      </c>
      <c r="E86" s="102" t="s">
        <v>155</v>
      </c>
      <c r="F86" s="106" t="str">
        <f>+F85</f>
        <v>นทีพาณิชย์</v>
      </c>
      <c r="G86" s="106" t="str">
        <f t="shared" si="7"/>
        <v>นทีพาณิชย์</v>
      </c>
      <c r="H86" s="102" t="s">
        <v>161</v>
      </c>
      <c r="I86" s="107"/>
      <c r="J86" s="108"/>
      <c r="K86" s="101"/>
      <c r="L86" s="110"/>
      <c r="M86" s="110"/>
      <c r="N86" s="110"/>
      <c r="O86" s="110"/>
      <c r="P86" s="110"/>
      <c r="Q86" s="110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</row>
    <row r="87" spans="1:29" s="109" customFormat="1" ht="19.5" customHeight="1">
      <c r="A87" s="102"/>
      <c r="B87" s="103" t="str">
        <f>+B86</f>
        <v>คชจ.เบ็ดเตล็ด</v>
      </c>
      <c r="C87" s="138">
        <v>80</v>
      </c>
      <c r="D87" s="104">
        <f t="shared" si="6"/>
        <v>80</v>
      </c>
      <c r="E87" s="102" t="s">
        <v>155</v>
      </c>
      <c r="F87" s="106" t="str">
        <f>+F86</f>
        <v>นทีพาณิชย์</v>
      </c>
      <c r="G87" s="106" t="str">
        <f t="shared" si="7"/>
        <v>นทีพาณิชย์</v>
      </c>
      <c r="H87" s="102" t="s">
        <v>161</v>
      </c>
      <c r="I87" s="107"/>
      <c r="J87" s="108"/>
      <c r="K87" s="101"/>
      <c r="L87" s="110"/>
      <c r="M87" s="110"/>
      <c r="N87" s="110"/>
      <c r="O87" s="110"/>
      <c r="P87" s="110"/>
      <c r="Q87" s="110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</row>
    <row r="88" spans="1:29" s="109" customFormat="1" ht="19.5" customHeight="1" thickBot="1">
      <c r="A88" s="102"/>
      <c r="B88" s="115"/>
      <c r="C88" s="116">
        <f>SUM(C70:C87)</f>
        <v>11272</v>
      </c>
      <c r="D88" s="104"/>
      <c r="E88" s="103"/>
      <c r="F88" s="102"/>
      <c r="G88" s="103"/>
      <c r="H88" s="102"/>
      <c r="I88" s="103"/>
      <c r="J88" s="108"/>
      <c r="K88" s="101"/>
      <c r="L88" s="110"/>
      <c r="M88" s="110"/>
      <c r="N88" s="110"/>
      <c r="O88" s="110"/>
      <c r="P88" s="110"/>
      <c r="Q88" s="110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</row>
    <row r="89" spans="1:29" s="109" customFormat="1" ht="19.5" customHeight="1" thickTop="1">
      <c r="A89" s="102"/>
      <c r="B89" s="115"/>
      <c r="C89" s="105"/>
      <c r="D89" s="104"/>
      <c r="E89" s="103"/>
      <c r="F89" s="102"/>
      <c r="G89" s="103"/>
      <c r="H89" s="102"/>
      <c r="I89" s="103"/>
      <c r="J89" s="108"/>
      <c r="K89" s="101"/>
      <c r="L89" s="110"/>
      <c r="M89" s="110"/>
      <c r="N89" s="110"/>
      <c r="O89" s="110"/>
      <c r="P89" s="110"/>
      <c r="Q89" s="110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</row>
    <row r="90" spans="1:29" s="109" customFormat="1" ht="19.5" customHeight="1">
      <c r="A90" s="118">
        <v>6</v>
      </c>
      <c r="B90" s="183" t="s">
        <v>24</v>
      </c>
      <c r="C90" s="184"/>
      <c r="D90" s="184"/>
      <c r="E90" s="184"/>
      <c r="F90" s="184"/>
      <c r="G90" s="184"/>
      <c r="H90" s="184"/>
      <c r="I90" s="185"/>
      <c r="J90" s="108"/>
      <c r="K90" s="119"/>
      <c r="L90" s="110"/>
      <c r="M90" s="110"/>
      <c r="N90" s="110"/>
      <c r="O90" s="110"/>
      <c r="P90" s="110"/>
      <c r="Q90" s="110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</row>
    <row r="91" spans="1:29" s="109" customFormat="1" ht="19.5" customHeight="1">
      <c r="A91" s="102"/>
      <c r="B91" s="103" t="s">
        <v>1949</v>
      </c>
      <c r="C91" s="104">
        <v>1600</v>
      </c>
      <c r="D91" s="104">
        <f>+C91</f>
        <v>1600</v>
      </c>
      <c r="E91" s="102" t="s">
        <v>155</v>
      </c>
      <c r="F91" s="103" t="s">
        <v>1948</v>
      </c>
      <c r="G91" s="106" t="str">
        <f>+F91</f>
        <v>ร้านพิทักษ์ศิลป์ ป้ายไวนิล</v>
      </c>
      <c r="H91" s="102" t="s">
        <v>161</v>
      </c>
      <c r="I91" s="107"/>
      <c r="J91" s="108">
        <v>9926</v>
      </c>
      <c r="K91" s="101"/>
      <c r="L91" s="110"/>
      <c r="M91" s="110"/>
      <c r="N91" s="110"/>
      <c r="O91" s="110"/>
      <c r="P91" s="110"/>
      <c r="Q91" s="110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29" s="109" customFormat="1" ht="21" customHeight="1">
      <c r="A92" s="102"/>
      <c r="B92" s="103" t="s">
        <v>94</v>
      </c>
      <c r="C92" s="104">
        <v>762</v>
      </c>
      <c r="D92" s="104">
        <f aca="true" t="shared" si="8" ref="D92:D105">+C92</f>
        <v>762</v>
      </c>
      <c r="E92" s="102" t="s">
        <v>155</v>
      </c>
      <c r="F92" s="106" t="s">
        <v>1950</v>
      </c>
      <c r="G92" s="106" t="str">
        <f>+F92</f>
        <v>copy computer</v>
      </c>
      <c r="H92" s="102" t="s">
        <v>161</v>
      </c>
      <c r="I92" s="107"/>
      <c r="J92" s="108"/>
      <c r="K92" s="101"/>
      <c r="L92" s="110"/>
      <c r="M92" s="110"/>
      <c r="N92" s="110"/>
      <c r="O92" s="110"/>
      <c r="P92" s="110"/>
      <c r="Q92" s="110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</row>
    <row r="93" spans="1:29" s="109" customFormat="1" ht="19.5" customHeight="1">
      <c r="A93" s="102"/>
      <c r="B93" s="103" t="s">
        <v>33</v>
      </c>
      <c r="C93" s="104">
        <v>8500</v>
      </c>
      <c r="D93" s="104">
        <f t="shared" si="8"/>
        <v>8500</v>
      </c>
      <c r="E93" s="102" t="s">
        <v>155</v>
      </c>
      <c r="F93" s="106" t="s">
        <v>1951</v>
      </c>
      <c r="G93" s="106" t="str">
        <f aca="true" t="shared" si="9" ref="G93:G104">+F93</f>
        <v>โกบะ</v>
      </c>
      <c r="H93" s="102" t="s">
        <v>161</v>
      </c>
      <c r="I93" s="107"/>
      <c r="J93" s="108"/>
      <c r="K93" s="101"/>
      <c r="L93" s="110"/>
      <c r="M93" s="110"/>
      <c r="N93" s="110"/>
      <c r="O93" s="110"/>
      <c r="P93" s="110"/>
      <c r="Q93" s="110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</row>
    <row r="94" spans="1:29" s="109" customFormat="1" ht="19.5" customHeight="1">
      <c r="A94" s="102"/>
      <c r="B94" s="103" t="s">
        <v>1964</v>
      </c>
      <c r="C94" s="104">
        <v>360</v>
      </c>
      <c r="D94" s="104">
        <f t="shared" si="8"/>
        <v>360</v>
      </c>
      <c r="E94" s="102" t="s">
        <v>155</v>
      </c>
      <c r="F94" s="106" t="s">
        <v>1965</v>
      </c>
      <c r="G94" s="106" t="str">
        <f t="shared" si="9"/>
        <v>ร้านไอที อินเตอร์เน็ต</v>
      </c>
      <c r="H94" s="102" t="s">
        <v>161</v>
      </c>
      <c r="I94" s="107"/>
      <c r="J94" s="108"/>
      <c r="K94" s="148"/>
      <c r="L94" s="110"/>
      <c r="M94" s="110"/>
      <c r="N94" s="110"/>
      <c r="O94" s="110"/>
      <c r="P94" s="110"/>
      <c r="Q94" s="110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</row>
    <row r="95" spans="1:29" s="109" customFormat="1" ht="19.5" customHeight="1">
      <c r="A95" s="102"/>
      <c r="B95" s="103" t="s">
        <v>1990</v>
      </c>
      <c r="C95" s="104">
        <v>6800</v>
      </c>
      <c r="D95" s="104">
        <f t="shared" si="8"/>
        <v>6800</v>
      </c>
      <c r="E95" s="102" t="s">
        <v>155</v>
      </c>
      <c r="F95" s="106" t="s">
        <v>1991</v>
      </c>
      <c r="G95" s="106" t="str">
        <f t="shared" si="9"/>
        <v>ร้านพลใสการไฟฟ้า</v>
      </c>
      <c r="H95" s="102" t="s">
        <v>161</v>
      </c>
      <c r="I95" s="107"/>
      <c r="J95" s="108"/>
      <c r="K95" s="101"/>
      <c r="L95" s="110"/>
      <c r="M95" s="110"/>
      <c r="N95" s="110"/>
      <c r="O95" s="110"/>
      <c r="P95" s="110"/>
      <c r="Q95" s="110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</row>
    <row r="96" spans="1:29" s="109" customFormat="1" ht="19.5" customHeight="1">
      <c r="A96" s="102"/>
      <c r="B96" s="103" t="s">
        <v>1992</v>
      </c>
      <c r="C96" s="104">
        <v>890</v>
      </c>
      <c r="D96" s="104">
        <f t="shared" si="8"/>
        <v>890</v>
      </c>
      <c r="E96" s="102" t="s">
        <v>155</v>
      </c>
      <c r="F96" s="106" t="s">
        <v>1993</v>
      </c>
      <c r="G96" s="106" t="str">
        <f t="shared" si="9"/>
        <v>ร้านทองพูลทรัพย์</v>
      </c>
      <c r="H96" s="102" t="s">
        <v>161</v>
      </c>
      <c r="I96" s="107"/>
      <c r="J96" s="108"/>
      <c r="K96" s="101"/>
      <c r="L96" s="110"/>
      <c r="M96" s="110"/>
      <c r="N96" s="110"/>
      <c r="O96" s="110"/>
      <c r="P96" s="110"/>
      <c r="Q96" s="110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</row>
    <row r="97" spans="1:29" s="109" customFormat="1" ht="19.5" customHeight="1">
      <c r="A97" s="102"/>
      <c r="B97" s="103" t="s">
        <v>1994</v>
      </c>
      <c r="C97" s="104">
        <v>500</v>
      </c>
      <c r="D97" s="104">
        <f t="shared" si="8"/>
        <v>500</v>
      </c>
      <c r="E97" s="102" t="s">
        <v>155</v>
      </c>
      <c r="F97" s="103" t="str">
        <f>+F95</f>
        <v>ร้านพลใสการไฟฟ้า</v>
      </c>
      <c r="G97" s="106" t="str">
        <f t="shared" si="9"/>
        <v>ร้านพลใสการไฟฟ้า</v>
      </c>
      <c r="H97" s="102" t="s">
        <v>161</v>
      </c>
      <c r="I97" s="107"/>
      <c r="J97" s="108">
        <v>11084</v>
      </c>
      <c r="K97" s="101" t="s">
        <v>487</v>
      </c>
      <c r="L97" s="101"/>
      <c r="M97" s="110"/>
      <c r="N97" s="110"/>
      <c r="O97" s="110"/>
      <c r="P97" s="110"/>
      <c r="Q97" s="110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</row>
    <row r="98" spans="1:29" s="109" customFormat="1" ht="20.25" customHeight="1">
      <c r="A98" s="102"/>
      <c r="B98" s="103" t="str">
        <f>+B95</f>
        <v>ค่าซ่อมแซม รถยนต์ 82-7414 อบ</v>
      </c>
      <c r="C98" s="104">
        <v>3520</v>
      </c>
      <c r="D98" s="104">
        <f t="shared" si="8"/>
        <v>3520</v>
      </c>
      <c r="E98" s="102" t="s">
        <v>155</v>
      </c>
      <c r="F98" s="106" t="s">
        <v>1995</v>
      </c>
      <c r="G98" s="106" t="str">
        <f t="shared" si="9"/>
        <v>โรงกลึงธวัช</v>
      </c>
      <c r="H98" s="102" t="s">
        <v>161</v>
      </c>
      <c r="I98" s="107"/>
      <c r="J98" s="108"/>
      <c r="K98" s="101"/>
      <c r="L98" s="110"/>
      <c r="M98" s="110"/>
      <c r="N98" s="110"/>
      <c r="O98" s="110"/>
      <c r="P98" s="110"/>
      <c r="Q98" s="110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</row>
    <row r="99" spans="1:29" s="109" customFormat="1" ht="19.5" customHeight="1">
      <c r="A99" s="102"/>
      <c r="B99" s="103" t="str">
        <f>+B96</f>
        <v>ค่าซ่อมแซม รถยนต์ คูโบต้า L2808</v>
      </c>
      <c r="C99" s="104">
        <v>2230</v>
      </c>
      <c r="D99" s="104">
        <f t="shared" si="8"/>
        <v>2230</v>
      </c>
      <c r="E99" s="102" t="s">
        <v>155</v>
      </c>
      <c r="F99" s="106" t="str">
        <f>+F98</f>
        <v>โรงกลึงธวัช</v>
      </c>
      <c r="G99" s="106" t="str">
        <f t="shared" si="9"/>
        <v>โรงกลึงธวัช</v>
      </c>
      <c r="H99" s="102" t="s">
        <v>161</v>
      </c>
      <c r="I99" s="107"/>
      <c r="J99" s="108" t="s">
        <v>184</v>
      </c>
      <c r="K99" s="101"/>
      <c r="L99" s="110"/>
      <c r="M99" s="110"/>
      <c r="N99" s="110"/>
      <c r="O99" s="110"/>
      <c r="P99" s="110"/>
      <c r="Q99" s="110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</row>
    <row r="100" spans="1:29" s="109" customFormat="1" ht="19.5" customHeight="1">
      <c r="A100" s="102"/>
      <c r="B100" s="103" t="s">
        <v>33</v>
      </c>
      <c r="C100" s="104">
        <v>380</v>
      </c>
      <c r="D100" s="104">
        <f t="shared" si="8"/>
        <v>380</v>
      </c>
      <c r="E100" s="102" t="s">
        <v>155</v>
      </c>
      <c r="F100" s="106" t="s">
        <v>1951</v>
      </c>
      <c r="G100" s="106" t="str">
        <f t="shared" si="9"/>
        <v>โกบะ</v>
      </c>
      <c r="H100" s="102" t="s">
        <v>161</v>
      </c>
      <c r="I100" s="102"/>
      <c r="J100" s="108"/>
      <c r="K100" s="101"/>
      <c r="L100" s="110"/>
      <c r="M100" s="110"/>
      <c r="N100" s="110"/>
      <c r="O100" s="110"/>
      <c r="P100" s="110"/>
      <c r="Q100" s="110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</row>
    <row r="101" spans="1:29" s="109" customFormat="1" ht="19.5" customHeight="1">
      <c r="A101" s="102"/>
      <c r="B101" s="103" t="s">
        <v>1997</v>
      </c>
      <c r="C101" s="104">
        <v>1930</v>
      </c>
      <c r="D101" s="104">
        <f t="shared" si="8"/>
        <v>1930</v>
      </c>
      <c r="E101" s="102" t="s">
        <v>155</v>
      </c>
      <c r="F101" s="106" t="s">
        <v>1996</v>
      </c>
      <c r="G101" s="106" t="str">
        <f t="shared" si="9"/>
        <v>มิตรไทยวัสดุ</v>
      </c>
      <c r="H101" s="102" t="s">
        <v>161</v>
      </c>
      <c r="I101" s="102"/>
      <c r="J101" s="108"/>
      <c r="K101" s="101"/>
      <c r="L101" s="110"/>
      <c r="M101" s="110"/>
      <c r="N101" s="110"/>
      <c r="O101" s="110"/>
      <c r="P101" s="110"/>
      <c r="Q101" s="110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</row>
    <row r="102" spans="1:29" s="109" customFormat="1" ht="19.5" customHeight="1">
      <c r="A102" s="102"/>
      <c r="B102" s="103" t="str">
        <f>+B101</f>
        <v>ซ่อมแซมทรัพย์สิน (แปลงเพาะ)</v>
      </c>
      <c r="C102" s="104">
        <v>1295</v>
      </c>
      <c r="D102" s="104">
        <f t="shared" si="8"/>
        <v>1295</v>
      </c>
      <c r="E102" s="102" t="s">
        <v>155</v>
      </c>
      <c r="F102" s="106" t="str">
        <f>+F101</f>
        <v>มิตรไทยวัสดุ</v>
      </c>
      <c r="G102" s="106" t="str">
        <f t="shared" si="9"/>
        <v>มิตรไทยวัสดุ</v>
      </c>
      <c r="H102" s="102" t="s">
        <v>161</v>
      </c>
      <c r="I102" s="102"/>
      <c r="J102" s="108"/>
      <c r="K102" s="101"/>
      <c r="L102" s="110"/>
      <c r="M102" s="110"/>
      <c r="N102" s="110"/>
      <c r="O102" s="110"/>
      <c r="P102" s="110"/>
      <c r="Q102" s="110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</row>
    <row r="103" spans="1:29" s="109" customFormat="1" ht="19.5" customHeight="1" hidden="1">
      <c r="A103" s="102"/>
      <c r="B103" s="103"/>
      <c r="C103" s="104"/>
      <c r="D103" s="104">
        <f t="shared" si="8"/>
        <v>0</v>
      </c>
      <c r="E103" s="102" t="s">
        <v>155</v>
      </c>
      <c r="F103" s="106"/>
      <c r="G103" s="106">
        <f t="shared" si="9"/>
        <v>0</v>
      </c>
      <c r="H103" s="102" t="s">
        <v>161</v>
      </c>
      <c r="I103" s="102"/>
      <c r="J103" s="108"/>
      <c r="L103" s="110"/>
      <c r="M103" s="110"/>
      <c r="N103" s="110"/>
      <c r="O103" s="110"/>
      <c r="P103" s="110"/>
      <c r="Q103" s="110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</row>
    <row r="104" spans="1:29" s="109" customFormat="1" ht="19.5" customHeight="1" hidden="1">
      <c r="A104" s="102"/>
      <c r="B104" s="103"/>
      <c r="C104" s="104"/>
      <c r="D104" s="104">
        <f t="shared" si="8"/>
        <v>0</v>
      </c>
      <c r="E104" s="102" t="s">
        <v>155</v>
      </c>
      <c r="F104" s="106"/>
      <c r="G104" s="106">
        <f t="shared" si="9"/>
        <v>0</v>
      </c>
      <c r="H104" s="102" t="s">
        <v>161</v>
      </c>
      <c r="I104" s="102"/>
      <c r="J104" s="108"/>
      <c r="K104" s="101"/>
      <c r="L104" s="110"/>
      <c r="M104" s="110"/>
      <c r="N104" s="110"/>
      <c r="O104" s="110"/>
      <c r="P104" s="110"/>
      <c r="Q104" s="110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</row>
    <row r="105" spans="1:29" s="109" customFormat="1" ht="19.5" customHeight="1" hidden="1">
      <c r="A105" s="102"/>
      <c r="B105" s="103"/>
      <c r="C105" s="138"/>
      <c r="D105" s="104">
        <f t="shared" si="8"/>
        <v>0</v>
      </c>
      <c r="E105" s="102"/>
      <c r="F105" s="106"/>
      <c r="G105" s="106"/>
      <c r="H105" s="102" t="s">
        <v>161</v>
      </c>
      <c r="I105" s="102"/>
      <c r="J105" s="108"/>
      <c r="K105" s="101"/>
      <c r="L105" s="110"/>
      <c r="M105" s="110"/>
      <c r="N105" s="110"/>
      <c r="O105" s="110"/>
      <c r="P105" s="110"/>
      <c r="Q105" s="110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</row>
    <row r="106" spans="1:29" s="109" customFormat="1" ht="19.5" customHeight="1" thickBot="1">
      <c r="A106" s="102"/>
      <c r="B106" s="115"/>
      <c r="C106" s="116">
        <f>SUM(C91:C105)</f>
        <v>28767</v>
      </c>
      <c r="D106" s="104"/>
      <c r="E106" s="103"/>
      <c r="F106" s="102"/>
      <c r="G106" s="103"/>
      <c r="H106" s="102"/>
      <c r="I106" s="103"/>
      <c r="J106" s="108"/>
      <c r="K106" s="101"/>
      <c r="L106" s="110"/>
      <c r="M106" s="110"/>
      <c r="N106" s="110"/>
      <c r="O106" s="110"/>
      <c r="P106" s="110"/>
      <c r="Q106" s="110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</row>
    <row r="107" ht="21.75" customHeight="1" thickTop="1"/>
    <row r="108" ht="21.75" customHeight="1"/>
    <row r="109" ht="21.75" customHeight="1"/>
    <row r="110" ht="21.75" customHeight="1"/>
    <row r="111" spans="1:9" ht="23.25">
      <c r="A111" s="186" t="str">
        <f>+A45</f>
        <v>สรุปผลการดำเนินการจัดซื้อจัดจ้างในรอบเดือน</v>
      </c>
      <c r="B111" s="186"/>
      <c r="C111" s="186"/>
      <c r="D111" s="186"/>
      <c r="E111" s="186"/>
      <c r="F111" s="186"/>
      <c r="G111" s="186"/>
      <c r="H111" s="186"/>
      <c r="I111" s="97"/>
    </row>
    <row r="112" spans="1:9" ht="23.25">
      <c r="A112" s="186" t="s">
        <v>1</v>
      </c>
      <c r="B112" s="186"/>
      <c r="C112" s="186"/>
      <c r="D112" s="186"/>
      <c r="E112" s="186"/>
      <c r="F112" s="186"/>
      <c r="G112" s="186"/>
      <c r="H112" s="186"/>
      <c r="I112" s="97"/>
    </row>
    <row r="113" spans="1:9" ht="23.25">
      <c r="A113" s="182" t="str">
        <f>+A47</f>
        <v>วันที่ 31  มีนาคม 2562</v>
      </c>
      <c r="B113" s="182"/>
      <c r="C113" s="182"/>
      <c r="D113" s="182"/>
      <c r="E113" s="182"/>
      <c r="F113" s="182"/>
      <c r="G113" s="182"/>
      <c r="H113" s="182"/>
      <c r="I113" s="98" t="str">
        <f>+I47</f>
        <v>แบบ สขร.1</v>
      </c>
    </row>
    <row r="114" spans="1:9" ht="71.25" customHeight="1">
      <c r="A114" s="99" t="s">
        <v>149</v>
      </c>
      <c r="B114" s="99" t="s">
        <v>146</v>
      </c>
      <c r="C114" s="99" t="s">
        <v>147</v>
      </c>
      <c r="D114" s="99" t="s">
        <v>148</v>
      </c>
      <c r="E114" s="99" t="s">
        <v>150</v>
      </c>
      <c r="F114" s="99" t="s">
        <v>152</v>
      </c>
      <c r="G114" s="99" t="s">
        <v>153</v>
      </c>
      <c r="H114" s="99" t="s">
        <v>154</v>
      </c>
      <c r="I114" s="99" t="s">
        <v>156</v>
      </c>
    </row>
    <row r="115" spans="1:29" s="109" customFormat="1" ht="19.5" customHeight="1">
      <c r="A115" s="118">
        <v>7</v>
      </c>
      <c r="B115" s="183" t="s">
        <v>25</v>
      </c>
      <c r="C115" s="184"/>
      <c r="D115" s="184"/>
      <c r="E115" s="184"/>
      <c r="F115" s="184"/>
      <c r="G115" s="184"/>
      <c r="H115" s="184"/>
      <c r="I115" s="185"/>
      <c r="J115" s="108"/>
      <c r="K115" s="119"/>
      <c r="L115" s="110"/>
      <c r="M115" s="110"/>
      <c r="N115" s="110"/>
      <c r="O115" s="110"/>
      <c r="P115" s="110"/>
      <c r="Q115" s="110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</row>
    <row r="116" spans="1:29" s="109" customFormat="1" ht="19.5" customHeight="1">
      <c r="A116" s="102"/>
      <c r="B116" s="103" t="s">
        <v>1998</v>
      </c>
      <c r="C116" s="104">
        <v>1100</v>
      </c>
      <c r="D116" s="104">
        <f>+C116</f>
        <v>1100</v>
      </c>
      <c r="E116" s="102" t="s">
        <v>155</v>
      </c>
      <c r="F116" s="106" t="s">
        <v>1923</v>
      </c>
      <c r="G116" s="106" t="str">
        <f>+F116</f>
        <v>อู่มนเทียนการช่าง</v>
      </c>
      <c r="H116" s="102" t="s">
        <v>161</v>
      </c>
      <c r="I116" s="107"/>
      <c r="J116" s="108"/>
      <c r="K116" s="101"/>
      <c r="L116" s="110"/>
      <c r="M116" s="110"/>
      <c r="N116" s="110"/>
      <c r="O116" s="110"/>
      <c r="P116" s="110"/>
      <c r="Q116" s="110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1:29" s="109" customFormat="1" ht="19.5" customHeight="1">
      <c r="A117" s="102"/>
      <c r="B117" s="103" t="s">
        <v>1999</v>
      </c>
      <c r="C117" s="104">
        <v>9205</v>
      </c>
      <c r="D117" s="104">
        <f>+C117</f>
        <v>9205</v>
      </c>
      <c r="E117" s="102" t="s">
        <v>155</v>
      </c>
      <c r="F117" s="106" t="s">
        <v>2000</v>
      </c>
      <c r="G117" s="106" t="str">
        <f>+F117</f>
        <v>ถวิลอะไหล่</v>
      </c>
      <c r="H117" s="102" t="s">
        <v>161</v>
      </c>
      <c r="I117" s="107"/>
      <c r="J117" s="108"/>
      <c r="K117" s="101"/>
      <c r="L117" s="110"/>
      <c r="M117" s="110"/>
      <c r="N117" s="110"/>
      <c r="O117" s="110"/>
      <c r="P117" s="110"/>
      <c r="Q117" s="110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1:29" s="109" customFormat="1" ht="19.5" customHeight="1">
      <c r="A118" s="102"/>
      <c r="B118" s="103" t="str">
        <f>+B117</f>
        <v>ค่าซ่อมแซม ทรัพย์สิน (เลื่อยยนต์)</v>
      </c>
      <c r="C118" s="104">
        <v>880</v>
      </c>
      <c r="D118" s="104">
        <f>+C118</f>
        <v>880</v>
      </c>
      <c r="E118" s="102" t="s">
        <v>155</v>
      </c>
      <c r="F118" s="106" t="str">
        <f>+F117</f>
        <v>ถวิลอะไหล่</v>
      </c>
      <c r="G118" s="106" t="str">
        <f>+F118</f>
        <v>ถวิลอะไหล่</v>
      </c>
      <c r="H118" s="102" t="s">
        <v>161</v>
      </c>
      <c r="I118" s="107"/>
      <c r="J118" s="108"/>
      <c r="K118" s="101"/>
      <c r="L118" s="110"/>
      <c r="M118" s="110"/>
      <c r="N118" s="110"/>
      <c r="O118" s="110"/>
      <c r="P118" s="110"/>
      <c r="Q118" s="110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1:29" s="109" customFormat="1" ht="19.5" customHeight="1">
      <c r="A119" s="102"/>
      <c r="B119" s="103" t="s">
        <v>2001</v>
      </c>
      <c r="C119" s="104">
        <v>1490</v>
      </c>
      <c r="D119" s="104">
        <f>+C119</f>
        <v>1490</v>
      </c>
      <c r="E119" s="102" t="s">
        <v>155</v>
      </c>
      <c r="F119" s="106" t="s">
        <v>1929</v>
      </c>
      <c r="G119" s="106" t="str">
        <f>+F119</f>
        <v>ร้านราชาทรัพย์</v>
      </c>
      <c r="H119" s="102" t="s">
        <v>161</v>
      </c>
      <c r="I119" s="107"/>
      <c r="J119" s="108"/>
      <c r="K119" s="101"/>
      <c r="L119" s="110"/>
      <c r="M119" s="110"/>
      <c r="N119" s="110"/>
      <c r="O119" s="110"/>
      <c r="P119" s="110"/>
      <c r="Q119" s="110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1:29" s="109" customFormat="1" ht="19.5" customHeight="1">
      <c r="A120" s="102"/>
      <c r="B120" s="103" t="s">
        <v>1833</v>
      </c>
      <c r="C120" s="104">
        <v>1080</v>
      </c>
      <c r="D120" s="104">
        <f>+C120</f>
        <v>1080</v>
      </c>
      <c r="E120" s="102" t="s">
        <v>155</v>
      </c>
      <c r="F120" s="106" t="str">
        <f>+F119</f>
        <v>ร้านราชาทรัพย์</v>
      </c>
      <c r="G120" s="106" t="str">
        <f>+F120</f>
        <v>ร้านราชาทรัพย์</v>
      </c>
      <c r="H120" s="102" t="s">
        <v>161</v>
      </c>
      <c r="I120" s="107"/>
      <c r="J120" s="108"/>
      <c r="K120" s="101"/>
      <c r="L120" s="110"/>
      <c r="M120" s="110"/>
      <c r="N120" s="110"/>
      <c r="O120" s="110"/>
      <c r="P120" s="110"/>
      <c r="Q120" s="110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1:29" s="109" customFormat="1" ht="19.5" customHeight="1" thickBot="1">
      <c r="A121" s="102"/>
      <c r="B121" s="103"/>
      <c r="C121" s="140">
        <f>SUM(C116:C120)</f>
        <v>13755</v>
      </c>
      <c r="D121" s="104"/>
      <c r="E121" s="102"/>
      <c r="F121" s="106"/>
      <c r="G121" s="106"/>
      <c r="H121" s="102"/>
      <c r="I121" s="102"/>
      <c r="J121" s="108"/>
      <c r="K121" s="101"/>
      <c r="L121" s="110"/>
      <c r="M121" s="110"/>
      <c r="N121" s="110"/>
      <c r="O121" s="110"/>
      <c r="P121" s="110"/>
      <c r="Q121" s="110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1:29" s="109" customFormat="1" ht="19.5" customHeight="1" thickTop="1">
      <c r="A122" s="149"/>
      <c r="B122" s="150"/>
      <c r="C122" s="123"/>
      <c r="D122" s="138"/>
      <c r="E122" s="149"/>
      <c r="F122" s="151"/>
      <c r="G122" s="151"/>
      <c r="H122" s="149"/>
      <c r="I122" s="149"/>
      <c r="J122" s="108"/>
      <c r="K122" s="101"/>
      <c r="L122" s="110"/>
      <c r="M122" s="110"/>
      <c r="N122" s="110"/>
      <c r="O122" s="110"/>
      <c r="P122" s="110"/>
      <c r="Q122" s="110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1:29" s="109" customFormat="1" ht="19.5" customHeight="1">
      <c r="A123" s="152">
        <v>8</v>
      </c>
      <c r="B123" s="153" t="s">
        <v>2009</v>
      </c>
      <c r="I123" s="149"/>
      <c r="J123" s="108"/>
      <c r="K123" s="101"/>
      <c r="L123" s="110"/>
      <c r="M123" s="110"/>
      <c r="N123" s="110"/>
      <c r="O123" s="110"/>
      <c r="P123" s="110"/>
      <c r="Q123" s="110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1:29" s="109" customFormat="1" ht="19.5" customHeight="1">
      <c r="A124" s="149"/>
      <c r="B124" s="150" t="s">
        <v>29</v>
      </c>
      <c r="C124" s="123">
        <v>750</v>
      </c>
      <c r="D124" s="138">
        <f>+C124</f>
        <v>750</v>
      </c>
      <c r="E124" s="149" t="str">
        <f>+E120</f>
        <v>วิธีเฉพาะเจาะจง</v>
      </c>
      <c r="F124" s="151" t="s">
        <v>2010</v>
      </c>
      <c r="G124" s="151" t="str">
        <f>+F124</f>
        <v>อิ้งแมนสาขาอุบล</v>
      </c>
      <c r="H124" s="149" t="str">
        <f>+H120</f>
        <v>ราคาและคุณภาพสินค้า</v>
      </c>
      <c r="I124" s="149"/>
      <c r="J124" s="108"/>
      <c r="K124" s="101"/>
      <c r="L124" s="110"/>
      <c r="M124" s="110"/>
      <c r="N124" s="110"/>
      <c r="O124" s="110"/>
      <c r="P124" s="110"/>
      <c r="Q124" s="110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1:29" s="109" customFormat="1" ht="19.5" customHeight="1">
      <c r="A125" s="149"/>
      <c r="B125" s="150" t="s">
        <v>2011</v>
      </c>
      <c r="C125" s="123">
        <v>240</v>
      </c>
      <c r="D125" s="138">
        <f>+C125</f>
        <v>240</v>
      </c>
      <c r="E125" s="149" t="str">
        <f>+E124</f>
        <v>วิธีเฉพาะเจาะจง</v>
      </c>
      <c r="F125" s="151" t="s">
        <v>1986</v>
      </c>
      <c r="G125" s="151" t="str">
        <f>+F125</f>
        <v>ร้านไอที.อินเตอร์เน็ต</v>
      </c>
      <c r="H125" s="149" t="str">
        <f>+H124</f>
        <v>ราคาและคุณภาพสินค้า</v>
      </c>
      <c r="I125" s="149"/>
      <c r="J125" s="108"/>
      <c r="K125" s="101"/>
      <c r="L125" s="110"/>
      <c r="M125" s="110"/>
      <c r="N125" s="110"/>
      <c r="O125" s="110"/>
      <c r="P125" s="110"/>
      <c r="Q125" s="110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1:29" s="109" customFormat="1" ht="19.5" customHeight="1">
      <c r="A126" s="149"/>
      <c r="B126" s="150" t="s">
        <v>2012</v>
      </c>
      <c r="C126" s="123">
        <v>909</v>
      </c>
      <c r="D126" s="138">
        <f>+C126</f>
        <v>909</v>
      </c>
      <c r="E126" s="149" t="str">
        <f>+E125</f>
        <v>วิธีเฉพาะเจาะจง</v>
      </c>
      <c r="F126" s="151" t="s">
        <v>2013</v>
      </c>
      <c r="G126" s="151" t="str">
        <f>+F126</f>
        <v>บิ๊กซีซูเปอร์เซ็นเตอร์</v>
      </c>
      <c r="H126" s="149" t="str">
        <f>+H125</f>
        <v>ราคาและคุณภาพสินค้า</v>
      </c>
      <c r="I126" s="149"/>
      <c r="J126" s="108"/>
      <c r="K126" s="101"/>
      <c r="L126" s="110"/>
      <c r="M126" s="110"/>
      <c r="N126" s="110"/>
      <c r="O126" s="110"/>
      <c r="P126" s="110"/>
      <c r="Q126" s="110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1:29" s="109" customFormat="1" ht="19.5" customHeight="1">
      <c r="A127" s="149"/>
      <c r="B127" s="150" t="s">
        <v>1833</v>
      </c>
      <c r="C127" s="123">
        <v>3757</v>
      </c>
      <c r="D127" s="138">
        <f>+C127</f>
        <v>3757</v>
      </c>
      <c r="E127" s="149" t="str">
        <f>+E126</f>
        <v>วิธีเฉพาะเจาะจง</v>
      </c>
      <c r="F127" s="151" t="s">
        <v>2014</v>
      </c>
      <c r="G127" s="151" t="str">
        <f>+F127</f>
        <v>รวมสินไทยเซ็นเตอร์</v>
      </c>
      <c r="H127" s="149" t="str">
        <f>+H126</f>
        <v>ราคาและคุณภาพสินค้า</v>
      </c>
      <c r="I127" s="149"/>
      <c r="J127" s="108"/>
      <c r="K127" s="101"/>
      <c r="L127" s="110"/>
      <c r="M127" s="110"/>
      <c r="N127" s="110"/>
      <c r="O127" s="110"/>
      <c r="P127" s="110"/>
      <c r="Q127" s="110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1:29" s="109" customFormat="1" ht="19.5" customHeight="1" thickBot="1">
      <c r="A128" s="149"/>
      <c r="B128" s="150"/>
      <c r="C128" s="140">
        <f>+C124+C125+C126+C127</f>
        <v>5656</v>
      </c>
      <c r="D128" s="138"/>
      <c r="E128" s="149"/>
      <c r="F128" s="151"/>
      <c r="G128" s="151"/>
      <c r="H128" s="149"/>
      <c r="I128" s="149"/>
      <c r="J128" s="108"/>
      <c r="K128" s="101"/>
      <c r="L128" s="110"/>
      <c r="M128" s="110"/>
      <c r="N128" s="110"/>
      <c r="O128" s="110"/>
      <c r="P128" s="110"/>
      <c r="Q128" s="110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1:29" s="109" customFormat="1" ht="19.5" customHeight="1" thickTop="1">
      <c r="A129" s="149"/>
      <c r="B129" s="150"/>
      <c r="C129" s="123"/>
      <c r="D129" s="138"/>
      <c r="E129" s="149"/>
      <c r="F129" s="151"/>
      <c r="G129" s="151"/>
      <c r="H129" s="149"/>
      <c r="I129" s="149"/>
      <c r="J129" s="108"/>
      <c r="K129" s="101"/>
      <c r="L129" s="110"/>
      <c r="M129" s="110"/>
      <c r="N129" s="110"/>
      <c r="O129" s="110"/>
      <c r="P129" s="110"/>
      <c r="Q129" s="110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1:29" s="109" customFormat="1" ht="19.5" customHeight="1">
      <c r="A130" s="149"/>
      <c r="B130" s="150"/>
      <c r="C130" s="150"/>
      <c r="D130" s="138"/>
      <c r="E130" s="149"/>
      <c r="F130" s="151"/>
      <c r="G130" s="151"/>
      <c r="H130" s="149"/>
      <c r="I130" s="149"/>
      <c r="J130" s="108"/>
      <c r="K130" s="101"/>
      <c r="L130" s="110"/>
      <c r="M130" s="110"/>
      <c r="N130" s="110"/>
      <c r="O130" s="110"/>
      <c r="P130" s="110"/>
      <c r="Q130" s="110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</row>
    <row r="131" spans="1:29" s="109" customFormat="1" ht="19.5" customHeight="1">
      <c r="A131" s="149"/>
      <c r="B131" s="150"/>
      <c r="C131" s="150"/>
      <c r="D131" s="138"/>
      <c r="E131" s="150"/>
      <c r="F131" s="149"/>
      <c r="G131" s="150"/>
      <c r="H131" s="150"/>
      <c r="I131" s="150"/>
      <c r="J131" s="108"/>
      <c r="K131" s="101"/>
      <c r="L131" s="110"/>
      <c r="M131" s="110"/>
      <c r="N131" s="110"/>
      <c r="O131" s="110"/>
      <c r="P131" s="110"/>
      <c r="Q131" s="110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</row>
    <row r="132" spans="1:29" s="109" customFormat="1" ht="19.5" customHeight="1" thickBot="1">
      <c r="A132" s="154"/>
      <c r="B132" s="155"/>
      <c r="C132" s="116">
        <f>+C49+C67+C88+C106+C121+C128</f>
        <v>84379.41</v>
      </c>
      <c r="D132" s="140"/>
      <c r="E132" s="156"/>
      <c r="F132" s="154"/>
      <c r="G132" s="156"/>
      <c r="H132" s="156"/>
      <c r="I132" s="156"/>
      <c r="J132" s="108"/>
      <c r="K132" s="101"/>
      <c r="L132" s="110"/>
      <c r="M132" s="110"/>
      <c r="N132" s="110"/>
      <c r="O132" s="110"/>
      <c r="P132" s="110"/>
      <c r="Q132" s="110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</row>
    <row r="133" spans="1:29" s="109" customFormat="1" ht="19.5" customHeight="1" thickTop="1">
      <c r="A133" s="129"/>
      <c r="B133" s="130"/>
      <c r="C133" s="157"/>
      <c r="D133" s="133"/>
      <c r="E133" s="133"/>
      <c r="F133" s="129"/>
      <c r="G133" s="133"/>
      <c r="H133" s="133"/>
      <c r="I133" s="133"/>
      <c r="J133" s="108"/>
      <c r="K133" s="101"/>
      <c r="L133" s="110"/>
      <c r="M133" s="110"/>
      <c r="N133" s="110"/>
      <c r="O133" s="110"/>
      <c r="P133" s="110"/>
      <c r="Q133" s="110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</row>
  </sheetData>
  <sheetProtection/>
  <mergeCells count="17">
    <mergeCell ref="A112:H112"/>
    <mergeCell ref="A2:H2"/>
    <mergeCell ref="A3:H3"/>
    <mergeCell ref="A4:H4"/>
    <mergeCell ref="B6:I6"/>
    <mergeCell ref="B13:I13"/>
    <mergeCell ref="B21:I21"/>
    <mergeCell ref="A113:H113"/>
    <mergeCell ref="B90:I90"/>
    <mergeCell ref="B115:I115"/>
    <mergeCell ref="A45:H45"/>
    <mergeCell ref="A46:H46"/>
    <mergeCell ref="A47:H47"/>
    <mergeCell ref="A49:B49"/>
    <mergeCell ref="B50:I50"/>
    <mergeCell ref="B69:I69"/>
    <mergeCell ref="A111:H111"/>
  </mergeCells>
  <printOptions/>
  <pageMargins left="0.8661417322834646" right="0.1968503937007874" top="0.31496062992125984" bottom="0.1968503937007874" header="0.11811023622047245" footer="0.11811023622047245"/>
  <pageSetup horizontalDpi="300" verticalDpi="300" orientation="landscape" paperSize="9" scale="53" r:id="rId1"/>
  <rowBreaks count="2" manualBreakCount="2">
    <brk id="43" max="10" man="1"/>
    <brk id="10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UserWin 7.12</cp:lastModifiedBy>
  <cp:lastPrinted>2019-12-20T07:52:47Z</cp:lastPrinted>
  <dcterms:created xsi:type="dcterms:W3CDTF">2016-01-07T04:04:33Z</dcterms:created>
  <dcterms:modified xsi:type="dcterms:W3CDTF">2019-12-20T07:52:48Z</dcterms:modified>
  <cp:category/>
  <cp:version/>
  <cp:contentType/>
  <cp:contentStatus/>
</cp:coreProperties>
</file>