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55" activeTab="2"/>
  </bookViews>
  <sheets>
    <sheet name="แบบอธิบาย สขร 1" sheetId="2" r:id="rId1"/>
    <sheet name="แบบ สขร1" sheetId="3" r:id="rId2"/>
    <sheet name="พ.ค.64" sheetId="7" r:id="rId3"/>
  </sheets>
  <definedNames>
    <definedName name="_xlnm.Print_Area" localSheetId="2">พ.ค.64!$A$5:$K$233</definedName>
    <definedName name="_xlnm.Print_Titles" localSheetId="2">พ.ค.64!$A:$K,พ.ค.64!$1:$4</definedName>
  </definedNames>
  <calcPr calcId="145621"/>
</workbook>
</file>

<file path=xl/calcChain.xml><?xml version="1.0" encoding="utf-8"?>
<calcChain xmlns="http://schemas.openxmlformats.org/spreadsheetml/2006/main">
  <c r="D230" i="7" l="1"/>
  <c r="H228" i="7"/>
  <c r="H227" i="7"/>
  <c r="G227" i="7"/>
  <c r="I227" i="7" s="1"/>
  <c r="I223" i="7"/>
  <c r="I216" i="7"/>
  <c r="I215" i="7"/>
  <c r="I214" i="7"/>
  <c r="I213" i="7"/>
  <c r="H213" i="7"/>
  <c r="I212" i="7"/>
  <c r="H212" i="7"/>
  <c r="I211" i="7"/>
  <c r="H211" i="7"/>
  <c r="D211" i="7"/>
  <c r="I208" i="7"/>
  <c r="H208" i="7"/>
  <c r="I207" i="7"/>
  <c r="H207" i="7"/>
  <c r="D207" i="7"/>
  <c r="I206" i="7"/>
  <c r="H206" i="7"/>
  <c r="I205" i="7"/>
  <c r="H205" i="7"/>
  <c r="I204" i="7"/>
  <c r="H204" i="7"/>
  <c r="I203" i="7"/>
  <c r="H203" i="7"/>
  <c r="D203" i="7"/>
  <c r="I202" i="7"/>
  <c r="H202" i="7"/>
  <c r="I201" i="7"/>
  <c r="H201" i="7"/>
  <c r="I200" i="7"/>
  <c r="H200" i="7"/>
  <c r="I199" i="7"/>
  <c r="H199" i="7"/>
  <c r="D199" i="7"/>
  <c r="I198" i="7"/>
  <c r="H198" i="7"/>
  <c r="I197" i="7"/>
  <c r="H197" i="7"/>
  <c r="I196" i="7"/>
  <c r="H196" i="7"/>
  <c r="I195" i="7"/>
  <c r="H195" i="7"/>
  <c r="D195" i="7"/>
  <c r="I191" i="7"/>
  <c r="H191" i="7"/>
  <c r="D191" i="7"/>
  <c r="I190" i="7"/>
  <c r="H190" i="7"/>
  <c r="I189" i="7"/>
  <c r="H189" i="7"/>
  <c r="I188" i="7"/>
  <c r="H188" i="7"/>
  <c r="I187" i="7"/>
  <c r="H187" i="7"/>
  <c r="I186" i="7"/>
  <c r="H186" i="7"/>
  <c r="D186" i="7"/>
  <c r="C186" i="7"/>
  <c r="D182" i="7"/>
  <c r="C182" i="7" s="1"/>
  <c r="D178" i="7"/>
  <c r="C178" i="7"/>
  <c r="D174" i="7"/>
  <c r="D163" i="7"/>
  <c r="D153" i="7"/>
  <c r="D149" i="7"/>
  <c r="D135" i="7"/>
  <c r="D127" i="7"/>
  <c r="I97" i="7"/>
  <c r="H97" i="7"/>
  <c r="G97" i="7"/>
  <c r="D97" i="7"/>
  <c r="I96" i="7"/>
  <c r="H96" i="7"/>
  <c r="G96" i="7"/>
  <c r="D96" i="7"/>
  <c r="I95" i="7"/>
  <c r="H95" i="7"/>
  <c r="G95" i="7"/>
  <c r="D95" i="7"/>
  <c r="I94" i="7"/>
  <c r="H94" i="7"/>
  <c r="G94" i="7"/>
  <c r="D94" i="7"/>
  <c r="I93" i="7"/>
  <c r="H93" i="7"/>
  <c r="G93" i="7"/>
  <c r="D93" i="7"/>
  <c r="I92" i="7"/>
  <c r="H92" i="7"/>
  <c r="G92" i="7"/>
  <c r="D92" i="7"/>
  <c r="I91" i="7"/>
  <c r="H91" i="7"/>
  <c r="G91" i="7"/>
  <c r="D91" i="7"/>
  <c r="I90" i="7"/>
  <c r="H90" i="7"/>
  <c r="G90" i="7"/>
  <c r="D90" i="7"/>
  <c r="I89" i="7"/>
  <c r="H89" i="7"/>
  <c r="G89" i="7"/>
  <c r="D89" i="7"/>
  <c r="I88" i="7"/>
  <c r="H88" i="7"/>
  <c r="G88" i="7"/>
  <c r="D88" i="7"/>
  <c r="I87" i="7"/>
  <c r="H87" i="7"/>
  <c r="G87" i="7"/>
  <c r="D87" i="7"/>
  <c r="I86" i="7"/>
  <c r="H86" i="7"/>
  <c r="G86" i="7"/>
  <c r="D86" i="7"/>
  <c r="I85" i="7"/>
  <c r="H85" i="7"/>
  <c r="G85" i="7"/>
  <c r="D85" i="7"/>
  <c r="I84" i="7"/>
  <c r="H84" i="7"/>
  <c r="G84" i="7"/>
  <c r="D84" i="7"/>
  <c r="I83" i="7"/>
  <c r="H83" i="7"/>
  <c r="G83" i="7"/>
  <c r="D83" i="7"/>
  <c r="I82" i="7"/>
  <c r="H82" i="7"/>
  <c r="G82" i="7"/>
  <c r="D82" i="7"/>
  <c r="I81" i="7"/>
  <c r="H81" i="7"/>
  <c r="G81" i="7"/>
  <c r="D81" i="7"/>
  <c r="I80" i="7"/>
  <c r="H80" i="7"/>
  <c r="G80" i="7"/>
  <c r="D80" i="7"/>
  <c r="I79" i="7"/>
  <c r="H79" i="7"/>
  <c r="G79" i="7"/>
  <c r="D79" i="7"/>
  <c r="I78" i="7"/>
  <c r="H78" i="7"/>
  <c r="G78" i="7"/>
  <c r="D78" i="7"/>
  <c r="I77" i="7"/>
  <c r="H77" i="7"/>
  <c r="G77" i="7"/>
  <c r="D77" i="7"/>
  <c r="I76" i="7"/>
  <c r="H76" i="7"/>
  <c r="G76" i="7"/>
  <c r="D76" i="7"/>
  <c r="I75" i="7"/>
  <c r="H75" i="7"/>
  <c r="G75" i="7"/>
  <c r="D75" i="7"/>
  <c r="I74" i="7"/>
  <c r="H74" i="7"/>
  <c r="G74" i="7"/>
  <c r="D74" i="7"/>
  <c r="I73" i="7"/>
  <c r="H73" i="7"/>
  <c r="G73" i="7"/>
  <c r="D73" i="7"/>
  <c r="I72" i="7"/>
  <c r="H72" i="7"/>
  <c r="G72" i="7"/>
  <c r="D72" i="7"/>
  <c r="A64" i="7" l="1"/>
  <c r="A65" i="7" s="1"/>
  <c r="A66" i="7" s="1"/>
  <c r="A67" i="7" s="1"/>
  <c r="A68" i="7" s="1"/>
  <c r="A69" i="7" s="1"/>
  <c r="A70" i="7" s="1"/>
  <c r="A71" i="7" s="1"/>
  <c r="A62" i="7"/>
  <c r="A63" i="7" s="1"/>
  <c r="A6" i="7" l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l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</calcChain>
</file>

<file path=xl/sharedStrings.xml><?xml version="1.0" encoding="utf-8"?>
<sst xmlns="http://schemas.openxmlformats.org/spreadsheetml/2006/main" count="1011" uniqueCount="480">
  <si>
    <t>ลำดับที่</t>
  </si>
  <si>
    <t>งานที่จัดซื้อหรือจัดจ้าง</t>
  </si>
  <si>
    <t>วงเงินที่จัดซื้อหรือจัดจ้าง</t>
  </si>
  <si>
    <t>ราคากลาง</t>
  </si>
  <si>
    <t>วิธีซื้อหรือจ้าง</t>
  </si>
  <si>
    <t>รายชื่อผู้เสนอราคาและราคาที่เสนอ</t>
  </si>
  <si>
    <t>ผู้ได้รับการคัดเลือกและราคาที่</t>
  </si>
  <si>
    <t>เหตุผลที่คัดเลือกโดยสรุป</t>
  </si>
  <si>
    <t>เลขที่และวันที่ของสัญญา</t>
  </si>
  <si>
    <t>หรือข้อตกลงในการซื้อหรือจ้าง</t>
  </si>
  <si>
    <t>พิจารณาจากเกณฑ์ราคา</t>
  </si>
  <si>
    <t>วิธีเฉพาะเจาะจง</t>
  </si>
  <si>
    <t>แบบ สขร. 1</t>
  </si>
  <si>
    <t>อธิบายแบบสรุปผลการดำเนินการจัดซื้อจัดจ้างในรอบเดือน (แบบ สขร. 1)</t>
  </si>
  <si>
    <t>ช่องที่ (1)</t>
  </si>
  <si>
    <t>ระบุวันที่ เดือน ปี ที่จัดทำสรุปผลการดำเนินการจัดซื้อจัดจ้างนั้น</t>
  </si>
  <si>
    <t>ช่องที่ (2)</t>
  </si>
  <si>
    <t>ให้เรียงลำดับตามวันที่ของสัญญาหรือข้อตกลงเป็นหนังสือในการซื้อหรือจ้าง</t>
  </si>
  <si>
    <t>ช่องที่ (3)</t>
  </si>
  <si>
    <t>ระบุชื่อของงานที่จัดซื้อหรือจ้าง</t>
  </si>
  <si>
    <t>ช่องที่ (4)</t>
  </si>
  <si>
    <t>ระบุวงเงินงบประมาณ วงเงินตามโครงการเงินกู้หรือเงินช่วยเหลือ ที่จะซื้อหรือจ้างในครั้งนั้น ทั้งหมดถ้าไม่มีวงเงินดังกล่าวให้ระบุวงเงินที่ประมาณว่าจะซื้อหรือจ้างในครั้งนั้น</t>
  </si>
  <si>
    <t>ช่องที่ (5)</t>
  </si>
  <si>
    <t>ระบุวงเงินราคากลางของงานซื้อหรือจ้างในครั้งนั้น</t>
  </si>
  <si>
    <t>ช่องที่ (6)</t>
  </si>
  <si>
    <t>ระบุวิธีการที่จัดซื้อหรือจัดจ้างในครั้งนั้น</t>
  </si>
  <si>
    <t>ช่องที่ (7)</t>
  </si>
  <si>
    <t>ระบุชื่อของผู้ที่เข้าเสนอราคาในการจัดซื้อหรือจ้างครั้งนั้นทุกราย พร้อมทั้งราคาที่เสนอ</t>
  </si>
  <si>
    <t>ช่องที่ (8)</t>
  </si>
  <si>
    <t>ระบุชื่อผู้ที่ได้รับการคัดเลือกให้เป็นผู้ขายหรือผู้รับจ้าง พร้อมทั้งราคาที่ได้ตกลงซื้อหรือจ้าง</t>
  </si>
  <si>
    <t>ช่องที่ (9)</t>
  </si>
  <si>
    <t>ระบุเหตุผลที่คัดเลือกผู้ขายหรือผู้รับจ้างรายนั้น</t>
  </si>
  <si>
    <t>ช่องที่ (10)</t>
  </si>
  <si>
    <t>ระบุเลขที่ของสัญญาหรือข้อตกลงเป็นหนังสือ พร้อมทั้งวัน เดือน ปี ที่ทําสัญญาหรือข้อตกลงนั้น</t>
  </si>
  <si>
    <t>แบบสรุปผลการดำเนินการจัดซื้อจัดจ้างในรอบเดือน .......................</t>
  </si>
  <si>
    <t>(ชื่อหน่วยงาน)................................................</t>
  </si>
  <si>
    <r>
      <t xml:space="preserve">วันที่ .............. เดือน ............................... พ.ศ. 2561 </t>
    </r>
    <r>
      <rPr>
        <b/>
        <sz val="16"/>
        <rFont val="TH SarabunPSK"/>
        <family val="2"/>
      </rPr>
      <t>(1)</t>
    </r>
  </si>
  <si>
    <t>วงเงินที่จัดซื้อ</t>
  </si>
  <si>
    <t>รายชื่อผู้เสนอราคา</t>
  </si>
  <si>
    <t>ผู้ได้รับการคัดเลือกและราคา</t>
  </si>
  <si>
    <t>เหตุผลที่คัดเลือก</t>
  </si>
  <si>
    <t>หรือจัดจ้าง (บาท)</t>
  </si>
  <si>
    <t>(บาท)</t>
  </si>
  <si>
    <t>และราคาที่เสนอ</t>
  </si>
  <si>
    <t>ที่ตกลงซื้อหรือจ้าง</t>
  </si>
  <si>
    <t>โดยสรุป</t>
  </si>
  <si>
    <t>(2)</t>
  </si>
  <si>
    <t>(3)</t>
  </si>
  <si>
    <t>(4)</t>
  </si>
  <si>
    <t xml:space="preserve"> (5)</t>
  </si>
  <si>
    <t xml:space="preserve"> (6)</t>
  </si>
  <si>
    <t xml:space="preserve"> (7)</t>
  </si>
  <si>
    <t xml:space="preserve"> (8)</t>
  </si>
  <si>
    <t xml:space="preserve"> (9)</t>
  </si>
  <si>
    <t xml:space="preserve"> (10)</t>
  </si>
  <si>
    <t>ร้าน เอส เค พานิช</t>
  </si>
  <si>
    <t>ร้านคมศิลป์วัสดุก่อสร้าง</t>
  </si>
  <si>
    <t>ขออนุมัติจ้างทำรายงานผลการดูแลสุขภาพช้างสำคัญและช้างต้นฯ</t>
  </si>
  <si>
    <t>ขออนุมัติซ่อมแซมเครื่องคอมพิวเตอร์</t>
  </si>
  <si>
    <t>ร้านรัตนาพันธ์</t>
  </si>
  <si>
    <t>เฉพาะเจาะจง</t>
  </si>
  <si>
    <t>โรงงานจรูญวัตต์ถ่านอัดแท่ง</t>
  </si>
  <si>
    <t>เป็นร้านในท้องถิ่น ตัวแทนจำหน่ายโดยตรง  
มีคุณภาพตรงตามความต้องการใช้งาน</t>
  </si>
  <si>
    <t xml:space="preserve">จ้างบริการเครื่องถ่ายเอกสาร </t>
  </si>
  <si>
    <t xml:space="preserve">บจ. ริโก้ (ประเทศไทย) </t>
  </si>
  <si>
    <t>บ.ยูเนี่ยน ซายน์ จำกัด (สำนักงานใหญ่)</t>
  </si>
  <si>
    <t>บริษัท สยามโกลบอลเฮ้าส์ จำกัด (มหาชน)</t>
  </si>
  <si>
    <t>บ.ไบโอเท็ค แอ็กกริ-บิชเน็ส จำกัด</t>
  </si>
  <si>
    <t>บ. ช.เภสัช  จำกัด</t>
  </si>
  <si>
    <t>บ.ซีอาร์ซี ไทวัสดุ จำกัด</t>
  </si>
  <si>
    <t>บ.เยเนอรัล ฮอสปิตัล โปรดัคส์ จำกัด (มหาชน)</t>
  </si>
  <si>
    <t>หจก. ภัควัตเทรดดิ้ง</t>
  </si>
  <si>
    <t>องค์การเภสัชกรรม</t>
  </si>
  <si>
    <t>จัดซื้ออุปกรณ์สำหรับใช้ในห้องปฎิบัติการ</t>
  </si>
  <si>
    <t>จัดซื้อสารเคมีสำหรับใช้ในห้องปฏิบัติการ</t>
  </si>
  <si>
    <t>จัดซื้อแผ่นตรวจสำหรับใช้ในห้องปฎิบัติการ</t>
  </si>
  <si>
    <t>บ.แบงเทรดดิ้ง 1992 จำกัด</t>
  </si>
  <si>
    <t>บ.ยูเนี่ยน ซายน์ จำกัด</t>
  </si>
  <si>
    <t>หจก.ภัควัตเทรดดิ้ง</t>
  </si>
  <si>
    <t>บ.เพ็ดเอ็กซ์ จำกัด</t>
  </si>
  <si>
    <t>บ.เอ.ซี.ซี.สเตชันเนอรี</t>
  </si>
  <si>
    <t>ร้านคลีนเวิลด์ ซัพพลาย</t>
  </si>
  <si>
    <t>หจก.ภิญโญฟาร์มาซี</t>
  </si>
  <si>
    <t>ถุงเท้าสำหรับช้างป่วย</t>
  </si>
  <si>
    <t>นางบัวเขียว เปี้ยสาย</t>
  </si>
  <si>
    <t>ร้านอุดมกันทามาศ</t>
  </si>
  <si>
    <t>บริษัท วี ไซแนป เทคโนโลยี จำกัด (สำนักงานใหญ่)</t>
  </si>
  <si>
    <t>บ.เพ็ทเวิลด์ เซ็นเตอร์ จำกัด</t>
  </si>
  <si>
    <t>ขออนุมัติสูบสิ่งปฏิกูล ที่โรงช้างต้น</t>
  </si>
  <si>
    <t>รุ่งเรืองคาร์เซอร์วิส</t>
  </si>
  <si>
    <t>จัดซื้อวัสดุอุปกรณ์สำหรับใช้ในห้องปฎิบัติการ</t>
  </si>
  <si>
    <t>บ.ไซน์ ไดแอกนอสติก แมททีเรียล จำกัด (สำนักงานใหญ่)</t>
  </si>
  <si>
    <t>ผลไม้</t>
  </si>
  <si>
    <t>บจ.สยามแม็คโคร (มหาชน)</t>
  </si>
  <si>
    <t>สรุปผลการดำเนินการจัดซื้อจัดจ้างในรอบเดือน พฤษภาคม 2564</t>
  </si>
  <si>
    <t>จัดซื้อวัสดุอุปกรณ์ซ่อมแซมระบบน้ำประปาที่โรงช้างต้น</t>
  </si>
  <si>
    <t xml:space="preserve">     ใบส่งของ เล่มที่ 53 เลขที่ 2638        ลว 5 พ.ค. 64</t>
  </si>
  <si>
    <t>ขออนุมัติกระดาษ์ A4 ใช้งานโรงช้างต้น</t>
  </si>
  <si>
    <t xml:space="preserve">        ใบส่งของ เล่มที่ 16 เลขที่ 16          ลว 5 พ.ค. 64</t>
  </si>
  <si>
    <t>ขอนุมัติเปลี่ยนแบตเตอรี่รถยนต์ หมายเลขทะเบียน กท 4690 ลำปาง</t>
  </si>
  <si>
    <t>ร้านรุ่งเรืองแบตเตอรี่</t>
  </si>
  <si>
    <t>ใบส่งของ เล่มที่ 007 เลขที่ 0329      ลว 7 พ.ค. 64</t>
  </si>
  <si>
    <t>ขออนุมัติจัดซื้อวัสดุอุปกรณ์ใช้ปฏิบัติงานที่โรงช้างต้น</t>
  </si>
  <si>
    <t>ขออนุมัติซ่อมแซมเครื่องพิมพ์ (Pranter) ใช้งานที่สำนักงานโรงช้างต้น</t>
  </si>
  <si>
    <t xml:space="preserve">หจก. ท็อป พี ซี คอมพิวเตอร์ </t>
  </si>
  <si>
    <t>ใบส่งของ เล่มที่ 258 เลขที่ 12885    ลว 11 พ.ค. 64</t>
  </si>
  <si>
    <t>ขออนุมัติจัดซื้ออุปกรณ์ซ่อมแซมที่โรงช้างต้น</t>
  </si>
  <si>
    <t>ใบส่งของ เล่มที่ 111 เลขที่ 26          ลว 11 พ.ค. 64</t>
  </si>
  <si>
    <t>ขออนุมัตินำเครื่องตัดหญ้าแบบสายสะพาย หมายเลขเครื่อง 3804652 ตรวจเช็ค และซ่อมแซม</t>
  </si>
  <si>
    <t>ร้านอู่ช่างแดงบริการ</t>
  </si>
  <si>
    <t xml:space="preserve">         บิลเงินสด เล่มที่ 2 เลขที่ 3           ลว 11 พ.ค. 64</t>
  </si>
  <si>
    <t xml:space="preserve">        ใบส่งของ เล่มที่ 16 เลขที่ 15         ลว 12 พ.ค. 64</t>
  </si>
  <si>
    <t>ขออนุมัติจัดซื้อวัสดุอุปกรณ์ใช้เลี้ยงช้างสำคัญที่โรงช้างต้น</t>
  </si>
  <si>
    <t>ร้านทวีการช่าง</t>
  </si>
  <si>
    <t>บิลเงินสด เล่มที่ 396 เลขที่ 19796    ลว 12 พ.ค. 64</t>
  </si>
  <si>
    <t>ร้านรุ่งเรืองคาร์เซอร์วิส</t>
  </si>
  <si>
    <t xml:space="preserve">      ใบส่งของ เล่มที่ 7/64 เลขที่ 5                     ลว 13 พ.ค. 64</t>
  </si>
  <si>
    <t>ขออนุมัตินำรถยนต์หมายเลขทะเบียน กท 4690 ลำปาง เข้าตรวจเช็ค ซ่อมแซม</t>
  </si>
  <si>
    <t>ขออนุมัติจัดซื้อวัสดุอุปกรณ์ซ่อมแซมอาคารที่โรงช้างต้น</t>
  </si>
  <si>
    <t>หจก. ลำพูนธนวัฑน์ก่อสร้าง</t>
  </si>
  <si>
    <t>ขออนุมัติจัดซื้อทางมะพร้าวกำ</t>
  </si>
  <si>
    <t>ร้านนิตยา ขายจักรสานทางรถไฟ</t>
  </si>
  <si>
    <t xml:space="preserve">        บิลเงินสด เล่มที่ 6 เลขที่ 4                   ลว 13 พ.ค. 64</t>
  </si>
  <si>
    <t>ใบส่งของ เล่มที่ 258 เลขที่ 12886    ลว 17 พ.ค. 64</t>
  </si>
  <si>
    <t xml:space="preserve">บริษัท สยามโกบอลเฮ้าส์ จำกัด (มหาชน) </t>
  </si>
  <si>
    <t>ขออนุมัติจัดซื้อวัสดุอุปกรณ์ทำความสะอาดและใช้ปฏิบัติงานที่โรงช้างต้น</t>
  </si>
  <si>
    <t>ใบเสร็จรับเงิน เลขที่ LGSA004SA-640517-0007       ลว 17 พ.ค. 64</t>
  </si>
  <si>
    <t>ขออนุมัติซ่อมและเปลี่ยนอุปกรณ์ตู้ควบคุมปั๊มน้ำ ที่โรงช้างต้น จำนวน 2 ตู้</t>
  </si>
  <si>
    <t>ห้างหุ้นส่วนสามัญ สามมิตรอุตสาหกรรม</t>
  </si>
  <si>
    <t xml:space="preserve">   ใบส่งของ เล่มที่ 024 เลขที่ 1157                   ลว 18 พ.ค. 64</t>
  </si>
  <si>
    <t xml:space="preserve">    ใบส่งของ เล่มที่ 089 เลขที่ 4403               ลว 14 พ.ค. 64</t>
  </si>
  <si>
    <t>ขออนุมัตินำรถยนต์หมายเลขทะเบียน บว 531 ลำปาง เข้าตรวจเช็ค ซ่อมแซม</t>
  </si>
  <si>
    <t xml:space="preserve">      ใบส่งของ เล่มที่ 7/64 เลขที่ 7                     ลว 20 พ.ค. 64</t>
  </si>
  <si>
    <t>ขออนุมัตินำรถยนต์หมายเลขทะเบียน ฏป 7883 กทม. เข้าซ่อมฝาปิดท้ายแครี่บอย</t>
  </si>
  <si>
    <t>หจก.แหม่มสติกเกอร์</t>
  </si>
  <si>
    <t xml:space="preserve">   ใบส่งของ เล่มที่ 059 เลขที่ 2940                 ลว 20 พ.ค. 64</t>
  </si>
  <si>
    <t>ขออนุมัติจัดซื้อทรายละเอียด สำหรับใช้เลี้ยงช้างต้นพลายบุญเลิศ</t>
  </si>
  <si>
    <t xml:space="preserve">     ใบส่งของ เล่มที่ 111 เลขที่ 35                    ลว 28 พ.ค. 64</t>
  </si>
  <si>
    <t>ร้านคำปันบริการ</t>
  </si>
  <si>
    <t xml:space="preserve">       ใบส่งของ เล่มที่ 1 เลขที่ 28                      ลว 28 พ.ค. 64</t>
  </si>
  <si>
    <t>จัดซื้ออุปกรณ์เครื่องเขียนแบบพิมพ์สำหรับใช้ในการจัดทำฐานข้อมูลประชากรช้างไทย</t>
  </si>
  <si>
    <t>บ.ไซน์ ไดแอกนอสติก แมททีเรียล จำกัด (สำนักงานใหญ่</t>
  </si>
  <si>
    <t>บ.พี อินเตอร์เทรด อิควิปเม้นท์จำกัด</t>
  </si>
  <si>
    <t xml:space="preserve">        แบบขออนุมัติจัดซื้อ ลว.22/04/64      ตามใบกำกับภาษี/ใบส่งสินค้า/ใบแจ้งหนี้  เลขที่ IDX2104-0734  ลว.22/04/64</t>
  </si>
  <si>
    <t>แบบขออนุมัติจัดซื้อ ลว.02/04/64        ตามใบกำกับภาษี/ใบส่งของ เลขที่ L64-06551 ลว.22/04/64</t>
  </si>
  <si>
    <t>เป็นตัวแทนจำหน่ายโดยตรง        มีคุณภาพตรงตามความต้องการการใช้งาน</t>
  </si>
  <si>
    <t>แบบขออนุมัติจัดซื้อ ลว.19/04/64        ตามใบกำกับภาษี/ใบส่งของ  เลขที่ 640502   ลว.12/05/64</t>
  </si>
  <si>
    <t>แบบขออนุมัติจัดซื้อ ลว.02/04/64      ตามใบกำกับภาษี/ใบส่งสินค้า  เลขที่ 108075  ลว.13/05/64</t>
  </si>
  <si>
    <t>แบบขออนุมัติจัดซื้อ ลว.20/04/64       ตามใบกำกับภาษี/ใบส่งของ/ใบแจ้งหนี้  เลขที่ BL6403-058   ลว.30/04/64</t>
  </si>
  <si>
    <t>แบบขออนุมัติจัดซื้อ ลว.08/04/64       ตามใบกำกับภาษี/ใบส่งสินค้า เลขที่ IV0075601  ลว.29/04/64</t>
  </si>
  <si>
    <t xml:space="preserve">แบบขออนุมัติจัดซื้อ ลว.08/04/64       ตามใบกำกับภาษี/ใบส่งของ เลขที่ IV0024855   ลว.07/05/64 </t>
  </si>
  <si>
    <t>แบบขออนุมัติจัดซื้อ ลว.08/04/64       ตามใบกำกับภาษี/ใบส่งสินค้า เลขที่ IV0075560  ลว.29/04/64</t>
  </si>
  <si>
    <t xml:space="preserve"> เป็นตัวแทนจำหน่ายโดยตรง        มีคุณภาพตรงตามความต้องการการใช้งาน</t>
  </si>
  <si>
    <t>น้ำมันเกียร์/เฟืองท้าย</t>
  </si>
  <si>
    <t>อุปกรณ์สำหรับช้างป่วย
- มีด เชียง สำหรับใช้หั่นผลไม้</t>
  </si>
  <si>
    <t>วัสดุอุปกรณ์สำหรับจัดทำตู้เก็บผลไม้ช้างป่วยโรงพยาบาลช้าง</t>
  </si>
  <si>
    <t>อุปกรณ์สำหรับช้างป่วย
- เตาแก๊ส, แก๊สหุงต้ม, ไหข้าว, หม้อนึ่ง</t>
  </si>
  <si>
    <t>อุปกรณ์สำหรับช้างป่วย
- เทปกาว บิวทิว</t>
  </si>
  <si>
    <t>วัสดุอุปกรณ์ และสารเคมีสำหรับใช้ในโรงพยาบาลช้าง
- ถุงขนะ และน้ำยาเช็ดพื้น</t>
  </si>
  <si>
    <t>ยาสำหรับช้างป่วย
- Shotapen-LA</t>
  </si>
  <si>
    <t>ยาสำหรับช้างป่วย
- Triamcinolone inj.</t>
  </si>
  <si>
    <t>ยาสำหรับช้างป่วย
-Tetanus antitoxin</t>
  </si>
  <si>
    <t>อุปกรณ์สำหรับช้างป่วย
- mini tube EDTA, Blood clot</t>
  </si>
  <si>
    <t>ยาสำหรับช้างป่วย
- Flunixin meglumine</t>
  </si>
  <si>
    <t>ยาสำหรับช้างป่วย
- calcium borogluconate
- Todimfos sodium</t>
  </si>
  <si>
    <t>ซ่อมแซมเครื่องดูดความชื้น</t>
  </si>
  <si>
    <t>เวชภัณฑ์สารเคมีสำหรับช้างป่วย
- Chlohexidine scrub, solution</t>
  </si>
  <si>
    <t>อุปกรณ์สำหรับช้างป่วย
- แผ่นรองซับ
- เครื่องวัดอุณหภูมิทางหน้าผากระบบอินฟาเรด
- เกจ์ออกซิเจน</t>
  </si>
  <si>
    <t>ยาสำหรับช้างป่วย
- สารน้ำเข้าเส้นเลือด</t>
  </si>
  <si>
    <t>ยาสำหรับช้างป่วย
- Ibuprofen
- silver sulfadiazine cream
- Imiquimod cream</t>
  </si>
  <si>
    <t>อุปกรณ์สำหรับช้างป่วย
- อุปกรณ์ทางการแพทย์</t>
  </si>
  <si>
    <t xml:space="preserve">เวชภัณฑ์การแพทย์สำหรับช้างป่วย
- ถุงมือล้วงทวาร
- mask
- หน้ากาก N95 </t>
  </si>
  <si>
    <t>เครื่องปั่นไฟแบบพกพา ขนาด 1 KVA สำหรับช้างป่วย</t>
  </si>
  <si>
    <t>บ.เอก-ชัย ดีสทริบิวชั่น ซิสเทม จำกัด</t>
  </si>
  <si>
    <t>- ร้านนิตยา ขายจักรสานทางรถไฟ/380.-
- หจก. เจียวพานิช (สำนักงานใหญ่)/3,100.-
- สมศักดิ์อิเล็คทรอนิกส์ (สำนักงานใหญ่)/1,050.-</t>
  </si>
  <si>
    <t>บ.โฮม โปรดักส์ เซ็นเตอร์ จำกัด (มหาชน)</t>
  </si>
  <si>
    <t>บ.แอมโก้เวท จำกัด</t>
  </si>
  <si>
    <t>บ.พียูนีไทย จำกัด</t>
  </si>
  <si>
    <t>บ.ชุมพลเทรดดิ้งกรุ๊ป จำกัด</t>
  </si>
  <si>
    <t>บ.เบสท์ อีคลิปเม้นท์ เซ็นเตอร์ จำกัด</t>
  </si>
  <si>
    <t xml:space="preserve">แบบขออนุมัติจัดซื้อ ลว. 15 ต.ค. 63 ใบกำกับภาษี/ใบส่งของ/ใบแจ้งหนี้ เลขที่ 7480910 ลว. 29 เม.ย. 2564 </t>
  </si>
  <si>
    <t>แบบขออนุมัติจัดซื้อ ลว. 26 เม.ย. 64
เลขที่ 052031262094 ลว. 11 พ.ค. 64</t>
  </si>
  <si>
    <t>แบบขออนุมัติจัดซื้อ ลว. 26 เม.ย. 64
เลขที่ 052031262095 ลว. 11 พ.ค. 64</t>
  </si>
  <si>
    <t>แบบขออนุมัติจัดซื้อ ลว. 18 พ.ค. 64 ใบเสร็จรับเงิน /ใบกำกับภาษี IV6405005 ลว. 27 พ.ค. 64</t>
  </si>
  <si>
    <t>แบบขออนุมัติจัดซื้อ ลว. 22 เม.ย 64
 เลขที่ 5678008951 ลว. 5 พ.ค 64</t>
  </si>
  <si>
    <t>แบบขออนุมัติจัดซื้อ ลว. 26 เม.ย 64
- เลขที่ LPAIF21050035834 ลว. 5 พ.ค 64
- เลขที่ LPAIF21050009767 ลว. 6 พ.ค 64</t>
  </si>
  <si>
    <t>แบบขออนุมัติจัดซื้อ ลว. 26 เม.ย 64
- เล่มที่ 6 เลขที่ 4 ลว. 5 พ.ค 64
- เล่มที่ 267 เลขที่ 13329 ลว. 5 พ.ค 64
- เลขที่ GCS640400007 ลว. 5 พ.ค 64</t>
  </si>
  <si>
    <t>แบบขออนุมัติจัดซื้อ ลว. 29 เม.ย 64
- เลขที่ 085689 ลว. 11 พ.ค 64</t>
  </si>
  <si>
    <t>แบบขออนุมัติจัดซื้อ ลว. 6 พ.ค 64
- เล่มที่ 12 เลขที่ 577 ลว. 13 พ.ค 64</t>
  </si>
  <si>
    <t>แบบขออนุมัติจัดซื้อ ลว. 19 เม.ย 64
- เล่มที่ 3 เลขที่ 6 ลว. 13 พ.ค 64</t>
  </si>
  <si>
    <t>แบบขออนุมัติจัดซื้อ ลว. 30 เม.ย 64
- เลขที่ SIP640500678 ลว. 10 พ.ค 64</t>
  </si>
  <si>
    <t xml:space="preserve">ใบสั่งจัดซื้อจัดจ้าง ลว. 6 พ.ค 64
</t>
  </si>
  <si>
    <t xml:space="preserve">ใบสั่งจัดซื้อจัดจ้าง ลว. 26 เม.ย 64
</t>
  </si>
  <si>
    <t>แบบขออนุมัติจัดซื้อ ลว.7 พ.ค 64
- เลขที่ 640503 ลว. 13 พ.ค 64</t>
  </si>
  <si>
    <t>แบบขออนุมัติจัดซื้อ ลว. 14 พ.ค 64
- เล่มที่ 181 เลขที่ 9001 ลว. 20 พ.ค 64</t>
  </si>
  <si>
    <t>แบบขออนุมัติจัดซื้อ ลว. 11 พ.ค 64
- เล่มที่ 200 เลขที่ 0045 ลว. 17 พ.ค 64</t>
  </si>
  <si>
    <t xml:space="preserve">ใบสั่งจัดซื้อจัดจ้าง ลว. 19 พ.ค 64
</t>
  </si>
  <si>
    <t>ลงนามสั่งซื้อ ใบเสนอราคาเลขที่ 4U6400611
 ลว. 27 เม.ย 64</t>
  </si>
  <si>
    <t>จัดซื้อวัสดุอุปกรณ์ซ่อมแซมบ้านพักสัตวแพทย์ เพิ่มเติม</t>
  </si>
  <si>
    <t>ตามใบกำกับภาษี/ใบส่งของ เลขที่ 29 เล่มที่  111      ลว.13/05/64</t>
  </si>
  <si>
    <t>จัดซื้อวัสดุอุปกรณ์สำหรับใช้ที่อาบน้ำช้าง ที่ ศูนย์บริบาลช้าง (บ้านปางหละ)</t>
  </si>
  <si>
    <t>ตามใบกำกับภาษี/ใบส่งของ เลขที่57525 เล่มที่ 1151  ลว.7/04/64</t>
  </si>
  <si>
    <t>บริษัท พี.เอ.คอนกรีต จำกัด</t>
  </si>
  <si>
    <t>ตามใบกำกับภาษี/ใบส่งของ เลขที่ 64/03126R.01  ลว.26/4/64</t>
  </si>
  <si>
    <t>จัดซื้อวัสดุอุปกรณ์สำหรับใช้ในสำนักงาน</t>
  </si>
  <si>
    <t xml:space="preserve">    ซ่อมแซ่มเครื่องโม่สมุนไพร           ที่ ศูนย์บริบาลช้าง (บ้านปางหละ)</t>
  </si>
  <si>
    <t>สมชาย  ไดนาโม</t>
  </si>
  <si>
    <t>ซ่อมแซ่มรถจักรยานยนต์หมายเลขทะเบียน 1 กค 3268 ลำปาง</t>
  </si>
  <si>
    <t>นิคมการช่าง</t>
  </si>
  <si>
    <t>ตัดตกแต่งงาช้าง (พลายมงคล)</t>
  </si>
  <si>
    <t>นายบุญยัง  บุญเทียม</t>
  </si>
  <si>
    <t>ตามใบกำกับภาษี/ใบส่งของ เลขที่  เล่มที่               ลว.2/5/64</t>
  </si>
  <si>
    <t>จัดซื้อหลังคาเมมทัลชีลและอุปกรณ์ซ่อมแซ่มบ้านพักสัตวแพทย์ ศูนย์บริบาลช้าง (บ้านปางหละ)</t>
  </si>
  <si>
    <t xml:space="preserve">บริษัท  เอส สตีล พลัส ลำปาง </t>
  </si>
  <si>
    <t>ตามใบกำกับภาษี/ใบส่งของ เลขที่  เล่มที่               ลว.23/4/64</t>
  </si>
  <si>
    <t>จัดซื้อหญ้าคาสำหรับซ่อมแซ่มหลังคาปางพักแม่วัง และโรงเก็บพืชอาหารช้างปางแม่วัง</t>
  </si>
  <si>
    <t>เพ็ญศรี   คำฟูบุตร</t>
  </si>
  <si>
    <t>ตามใบกำกับภาษี/ใบส่งของ เลขที่ 2 เล่มที่  1             ลว.18/5/64</t>
  </si>
  <si>
    <t>ซ่อมแซ่มเครื่องปรับอากาศในอาคารโรงพยาบาลช้าง</t>
  </si>
  <si>
    <t>บริษัท พี เอ็ม แอร์ ลำปาง จำกัด</t>
  </si>
  <si>
    <t>ตามใบกำกับภาษี/ใบส่งของ เลขที่ 64050003          ลว.23/5/64</t>
  </si>
  <si>
    <t>จัดซื้อวัสดุอุปกรณ์ปรับปรุงระบบน้ำปางพักแม่วัง/ปางบุญ</t>
  </si>
  <si>
    <t>ตามใบกำกับภาษี/ใบส่งของ เลขที่ 112 เล่มที่ 5        ลว.21/5/64</t>
  </si>
  <si>
    <t>จัดซื้อถ่านอัดแท่งจากกะลามะพร้าว ใช้ที่ศูนย์บริบาลช้าง (บ้านปางหละ)</t>
  </si>
  <si>
    <t>ตามใบกำกับภาษี/ใบส่งของ เลขที่ 21 เล่มที่           ลว.22/5/64</t>
  </si>
  <si>
    <t>จัดซื้อวัสดุอุปกรณ์ปรับปรุงระบบน้ำบริเวณหลักผูกมัดช้างกลุ่มช้างธรรมชาติ (โซน 3)</t>
  </si>
  <si>
    <t>ตามใบกำกับภาษี/ใบส่งของ เลขที่ 6 เล่มที่112          ลว.</t>
  </si>
  <si>
    <t xml:space="preserve">  แบบขออนุมัติจัดซื้อ ลว.29/03/64            ตามใบกำกับภาษี/ใบส่งจอง             เลขที่ 640405  ลว.16/04/64</t>
  </si>
  <si>
    <t>แบบขออนุมัติจัดซื้อ ลว.30/03/64       ตามใบกำกับภาษี/ใบส่งสินค้า             เลขที่ IV0075559  ลว.23/04/64</t>
  </si>
  <si>
    <t>แบบขออนุมัติจัดซื้อ ลว.07/04/64      ตามใบกำกับภาษี/ใบส่งของ/ใบแจ้งหนี้  เลขที่ BL6404-022   ลว.22/04/64</t>
  </si>
  <si>
    <t>ใบสั่งจัดซื้อจัดจ้าง ลว. 13 พ.ค 64</t>
  </si>
  <si>
    <t>ใบสั่งจัดซื้อจัดจ้าง ลว. 7 พ.ค 64</t>
  </si>
  <si>
    <t>ใบสั่งจัดซื้อจัดจ้าง ลว. 6 พ.ค 64</t>
  </si>
  <si>
    <t>ใบสั่งจัดซื้อจัดจ้าง ลว. 14 พ.ค 64</t>
  </si>
  <si>
    <t>แบบขออนุมัติจัดซื้อ ลว. 14 พ.ค 64
- เลขที่ LGCA006CA-640525-0037          ลว. 25 พ.ค 64</t>
  </si>
  <si>
    <t>ตามใบกำกับภาษี/ใบส่งของ        เลขที่ 640190 ลว.13/5/64</t>
  </si>
  <si>
    <t>ตามใบกำกับภาษี/ใบส่งของ       เลขที่ 4 เล่มที่ 2 ลว.7/5/64</t>
  </si>
  <si>
    <t>ตามใบกำกับภาษี/ใบส่งของ       เลขที่ 8 เล่มที่ 4 ลว.13/5/64</t>
  </si>
  <si>
    <t>อุปกรณ์สำหรับช้างป่วย</t>
  </si>
  <si>
    <t>บ.เพ็ด เอ็กซ์ จก.</t>
  </si>
  <si>
    <t>ใบสั่งจัดซื้อจัดจ้าง ลว.5/5/64</t>
  </si>
  <si>
    <t>เปลี่ยนไส้กรองน้ำของเครื่องกรองน้ำ</t>
  </si>
  <si>
    <t>กระบี่วิศวกรรมการกรอง</t>
  </si>
  <si>
    <t>ใบเสร็จเลขที่ 39 ลว.5/5/64</t>
  </si>
  <si>
    <t>วัสดุสำนักงานและของใช้เบ็ดเตล็ด</t>
  </si>
  <si>
    <t>บ.เอก-ชัย ดีสทริบิวชั่น ซิสเทม จก.</t>
  </si>
  <si>
    <t>ใบเสร็จเลขที่ 010/5209 ลว.5/5/64</t>
  </si>
  <si>
    <t>ยารักษาช้างป่วย</t>
  </si>
  <si>
    <t>บ.สุวรรณาฟาร์ม่า จก.</t>
  </si>
  <si>
    <t>ใบเสร็จเลขที่ PB 21050005 ลว.7/5/64</t>
  </si>
  <si>
    <t>โรงงานเภสัชกรรมแหลมทองการแพทย์ จก.</t>
  </si>
  <si>
    <t>ใบสั่งจัดซื้อจัดจ้าง ลว.7/5/64</t>
  </si>
  <si>
    <t>อะไหล่และน้ำมันหล่อลื่นรถยนต์ หมายเลขทะเบียน กพ 1423 ลป.</t>
  </si>
  <si>
    <t>บ.โตโยต้าอันดามัน กระบี่ จำกัด</t>
  </si>
  <si>
    <t>ใบเสร็จเลขที่ TAX21-01832 ลว.10/5/64</t>
  </si>
  <si>
    <t>บ.ยูนิเวอร์แซล โปรดักส์ เทรดดิ้ง จก.</t>
  </si>
  <si>
    <t>ใบสั่งจัดซื้อจัดจ้าง ลว.11/5/64</t>
  </si>
  <si>
    <t>เครื่องดับเพลิง</t>
  </si>
  <si>
    <t>ร้านวิทิตไลท์ติ้ง</t>
  </si>
  <si>
    <t xml:space="preserve">น้ำมันเชื้อเพลิง-หล่อลื่นเครื่องตัดหญ้า </t>
  </si>
  <si>
    <t>บ.ก้องกิ่มเฮง ปิโตรเลียม จก.</t>
  </si>
  <si>
    <t>ใบเสร็จเลขที่ TIO000016405000279 ลว.11/5/64</t>
  </si>
  <si>
    <t>น้ำมันเชื้อเพลิงรถ ATV 4 ล้อ</t>
  </si>
  <si>
    <t>ใบเสร็จเลขที่ TIO000016405000281 ลว.11/5/64</t>
  </si>
  <si>
    <t>จานเอ็นตัดหญ้า เอ็นตัดหญ้า และใบมีด</t>
  </si>
  <si>
    <t>ร้านคงเลิศเกษตรยนต์</t>
  </si>
  <si>
    <t>ใบเสร็จเลขที่ 15 ลว.11/5/64</t>
  </si>
  <si>
    <t>ปั๊มสูบน้ำแบบมือหมุน</t>
  </si>
  <si>
    <t>บ.กระบี่ ประวิมเอ็นจิเนียริ่ง จก.</t>
  </si>
  <si>
    <t>ใบเสร็จเลขที่ HS6004549 ลว.11/5/64</t>
  </si>
  <si>
    <t>อะไหล่และน้ำมันหล่อลื่นรถจักรยานยนต์ หมายเลขทะเบียน 1กง 472 กบ.</t>
  </si>
  <si>
    <t>นายสมชาย อิสลาม</t>
  </si>
  <si>
    <t>ใบเสร็จเลขที่ 25 ลว.11/5/64</t>
  </si>
  <si>
    <t>น้ำมันเชื้อเพลิงรถจักรยานยนต์ หมายเลขทะเบียน 1กง 472 กบ.</t>
  </si>
  <si>
    <t>ใบเสร็จเลขที่ TIO000016405000282 ลว.11/5/64</t>
  </si>
  <si>
    <t>น้ำมันเชื้อเพลิงรถตักหน้าขุดหลัง JCB หมายเลขทะเบียน 1ตฐ 9327 กท.</t>
  </si>
  <si>
    <t>ใบเสร็จเลขที่ TIO000016405000278 ลว.11/5/64</t>
  </si>
  <si>
    <t>น้ำมันเชื้อเพลิงรถจักรยานยนต์ หมายเลขทะเบียน 1กญ 9948 กบ.</t>
  </si>
  <si>
    <t>ใบเสร็จเลขที่ TIO000016405000280 ลว.11/5/64</t>
  </si>
  <si>
    <t>น้ำมันเชื้อเพลิงรถจักรยานยนต์ หมายเลขทะเบียน ฒอ 952 กท.</t>
  </si>
  <si>
    <t>ใบเสร็จเลขที่ TIO000016405000277 ลว.11/5/64</t>
  </si>
  <si>
    <t>ใบเสร็จเลขที่ PB 21050024 ลว.14/5/64</t>
  </si>
  <si>
    <t>ใบเสร็จเลขที่ PB 21050025 ลว.14/5/64</t>
  </si>
  <si>
    <t>ซ่อมแซม และบำรุงรักษาเครื่องปรับอากาศสำนักงาน</t>
  </si>
  <si>
    <t>ร้านใบหยกแอร์ เซ็นเตอร์</t>
  </si>
  <si>
    <t>ใบสั่งจัดซื้อจัดจ้าง ลว.17/5/64</t>
  </si>
  <si>
    <t>น้ำมันเชื้อเพลิงรถยนต์หมายเลขทะเบียน กต 7941 ลป.</t>
  </si>
  <si>
    <t>ใบเสร็จเลขที่ TIO000016405000396 ลว.18/5/64</t>
  </si>
  <si>
    <t>เปลี่ยนแบตเตอรี่รถยนต์ หมายเลขทะเบียน กพ 1423 ลป.</t>
  </si>
  <si>
    <t>ใบเสร็จเลขที่ TAX21-01356 ลว.18/5/64</t>
  </si>
  <si>
    <t>วัสดุรองนอนสำหรับช้างป่วย</t>
  </si>
  <si>
    <t>บ.ลี วัสดุก่อสร้าง จก.</t>
  </si>
  <si>
    <t>ใบเสร็จเลขที่ RN640524-010 ลว.24/5/64</t>
  </si>
  <si>
    <t>อุปกรณ์สำหรับซ่อมแซมระบบไฟฟ้า</t>
  </si>
  <si>
    <t>ร้านกิจโชคนานาภัณฑ์</t>
  </si>
  <si>
    <t>ใบเสร็จเลขที่ 5221 ลว.24/5/64</t>
  </si>
  <si>
    <t>น้ำมันเชื้อเพลิงรถยนต์หมายเลขทะเบียน กพ 1423 ลป.</t>
  </si>
  <si>
    <t>ใบเสร็จเลขที่ TIO000016405000550 ลว.26/5/64</t>
  </si>
  <si>
    <t>จัดซื้อแก๊ส LPG ขนาด 15 กก. จำนวน 10 ถัง สำหรับบริการหมายเลข 1,2,3,4</t>
  </si>
  <si>
    <t>เฉพาะเจาะจง   ตามข้อบังคับ อ.อ.ป. ว่าด้วยการพาณิชย์ 2563</t>
  </si>
  <si>
    <t>พิจารณาจากราคา</t>
  </si>
  <si>
    <t xml:space="preserve">(วิธีเฉพาะเจาะจง)  </t>
  </si>
  <si>
    <t>ภัทรสุดา  พรมศิริ</t>
  </si>
  <si>
    <t>ตามบิลเงินสด เล่มที่ 5 เลขที่ 9 ลว. 6/4/64</t>
  </si>
  <si>
    <t>ขออนุมัติจัดซื้อวัสดุอุปกรณ์ซ่อมแซมเครื่องผสมปุ๋ย</t>
  </si>
  <si>
    <t>ร้านอำพร</t>
  </si>
  <si>
    <t>ตามบิลเงินสด เล่มที่ 2 เลขที่ 18,23         ลว. 18,19/5/64</t>
  </si>
  <si>
    <t>ขออนุมัตินำรถยนต์ หมายเลข บว 9192 ลป. เข้าตรวจเช็คระยะตามกำหนด</t>
  </si>
  <si>
    <t xml:space="preserve">(วิธีเฉพาะเจาะจง) </t>
  </si>
  <si>
    <t>บริษัทโตโยต้า ลำปาง จำกัด</t>
  </si>
  <si>
    <t>ตามใบสั่งซื้อสั้งจ้าง หมายเลข REP21-00088 ลว. 6/5/64</t>
  </si>
  <si>
    <t>ขออนุมัติซ่อมแซมระบบเบรกและล้างถังน้ำมันเชื้อเพลิงรถยนต์ หมายเลข บว 1329 ลำปาง</t>
  </si>
  <si>
    <t>ตามใบส่งของ เล่มที่ 7/64 เลขที่ 3 ลว. 11/5/64</t>
  </si>
  <si>
    <t>ขออนุมัติเปลี่ยนมือปิดเปิดผาท้ายรถยต์ หมายเลข บพ 653 ลำปาง</t>
  </si>
  <si>
    <t xml:space="preserve"> (วิธีเฉพาะเจาะจง) </t>
  </si>
  <si>
    <t>ตามใบส่งของ เล่มที่ 7/64 เลขที่ 6 ลว. 14/5/64</t>
  </si>
  <si>
    <t>ขออนุมัติจัดซื้ออาหารสัตว์</t>
  </si>
  <si>
    <t xml:space="preserve">(วิธีเฉพาะเจาะจง)   </t>
  </si>
  <si>
    <t>ลำปางสัตวภัณฑ์</t>
  </si>
  <si>
    <t>ตามบิลเงินสด เล่มที่ 001 เลขที่ 010 ลว. 17/5/64</t>
  </si>
  <si>
    <t>ภูบดีอาหารสัตว์</t>
  </si>
  <si>
    <t>ตามบิลเงินสด เส่มที่ 2 เลขที่ 8 ลว. 17/5/64</t>
  </si>
  <si>
    <t>ขออนุมัติซ่อมแซมระบบคลัชหมายเลข บว 1329 ลำปาง</t>
  </si>
  <si>
    <t>ตามใบส่งของ เล่มที่ 7/64 เลขที่ 2 ลว. 20/5/64</t>
  </si>
  <si>
    <t>ขออนุมัติจัดซื้อน้ำมันไฮโดลิก ใช้กับรถ JCB หมายเลข ตค 1354 ลำปาง</t>
  </si>
  <si>
    <t>ห้างหุ้นส่วนจำกัด เอ็ม.เค.พาร์ทซัพพลาย</t>
  </si>
  <si>
    <t>ตามใบส่งสินค้า เลชที BX08529 ลว. 24/5/64</t>
  </si>
  <si>
    <t>ขออนุมัตินำรถยนต์ กพ 1831 ลำปาง เข้ารับการตรวจเช็คระยะที่ศูนย์โตโยต้า ห้างฉัตร</t>
  </si>
  <si>
    <t>ตามใบแจ้งหนี้หมายเลข REP21-00100 ลว.25/5/64</t>
  </si>
  <si>
    <t>จ้างผลิตสื่อประชาสัมพันธ์ภาพเคลื่อนไหว ข้อ 1.2 ผลิตและ</t>
  </si>
  <si>
    <t xml:space="preserve">ไก่สกายเน็ท (Kaiskynet) </t>
  </si>
  <si>
    <t>ใบสั่งจ้าง ลว. 10 ก.พ. 64</t>
  </si>
  <si>
    <t>เผยแพร่ภาพป้ายประชาสัมพันธ์</t>
  </si>
  <si>
    <t>ตามข้อบังคับ อ.อ.ป.</t>
  </si>
  <si>
    <t>นางสาวจุฑาทิพย์ อ้ายสวัสดิ์</t>
  </si>
  <si>
    <t xml:space="preserve">ว่าด้วยการพาณิชย์ </t>
  </si>
  <si>
    <t>บริษัท ดีเคทีที โททอล จำกัด</t>
  </si>
  <si>
    <t>บริษัท ซัน อินเตอร์เนชั่นแนล จำกัด</t>
  </si>
  <si>
    <t>วัสดุสิ้นเปลือง (เบ็ดเตล็ด)</t>
  </si>
  <si>
    <t>บริษัทสยามแม็คโคร จำกัด</t>
  </si>
  <si>
    <t xml:space="preserve">พิจารณาจากราคา </t>
  </si>
  <si>
    <t>ใบกำกับภาษี เลขที่ 52061266659 ลว. 13 พ.ค.64</t>
  </si>
  <si>
    <t xml:space="preserve"> (มหาชน) 110/3 ต.พระบาท</t>
  </si>
  <si>
    <t>อ.เมือง จ. ลำปาง</t>
  </si>
  <si>
    <t>วัตถุดิบในการประกอบอาหารตามโครงการครัวช้างไทย</t>
  </si>
  <si>
    <t>บ.แม็คโคร ฯ</t>
  </si>
  <si>
    <t>ใบกำกับภาษี/ใบเสร็จรับเงิน เลขที่ 052061251922 ลว. 5 พ.ค. 64</t>
  </si>
  <si>
    <t>บ.เอก-ชัยดิสทริบิวชั่น</t>
  </si>
  <si>
    <t>ใบกำกับภาษี เลขที่ 6586006584 ลว. 1 พ.ค. 64</t>
  </si>
  <si>
    <t>น.ส.ณัฏฐิญา ปันดอน</t>
  </si>
  <si>
    <t>บิลเงินสด เล่มที่ 46 เลขที่ 12 ลว. 5 พ.ค. 64</t>
  </si>
  <si>
    <t>หจก.บัวตอง</t>
  </si>
  <si>
    <t>บิลเงินสด เล่มที่ 17 เลขที่ 91 ลว.1 พ.ค. 64</t>
  </si>
  <si>
    <t>บ.นครกิโล</t>
  </si>
  <si>
    <t>ใบกำกับภาษี เลขที่ ORVM640505C30004 ลว. 5 พ.ค. 64</t>
  </si>
  <si>
    <t>นายชัยเย็น คำเขื่อน</t>
  </si>
  <si>
    <t>บิลเงินสด เล่มที่ 17 เลขที่ 93 ลว. 1 พ.ค. 64</t>
  </si>
  <si>
    <t>ใบกำกับภาษี เลขที่ 6586006589 ลว. 3 พ.ค. 64</t>
  </si>
  <si>
    <t>บิลเงินสด เล่มที่ 17 เลขที่ 94 ลว. 3 พ.ค. 64</t>
  </si>
  <si>
    <t>น้ำดื่ม</t>
  </si>
  <si>
    <t>น้ำดื่มเอสพี</t>
  </si>
  <si>
    <t>บิลเงินสด เล่มที่ 036 เลขที่ 1776 ลว. 7 พ.ค. 64</t>
  </si>
  <si>
    <t>บิลเงินสด เล่มที่ 036 เลขที่ 1766 ลว. 7 พ.ค. 64</t>
  </si>
  <si>
    <t>บิลเงินสด เล่มที่ 036 เลขที่ 1784 ลว. 7 พ.ค. 64</t>
  </si>
  <si>
    <t>บิลเงินสด เล่มที่ 036 เลขที่ 1772 ลว. 7 พ.ค. 64</t>
  </si>
  <si>
    <t>บิลเงินสด เล่มที่ 036 เลขที่ 1781ลว. 7 พ.ค. 64</t>
  </si>
  <si>
    <t>บิลเงินสด เล่มที่ 036 เลขที่ 1770 ลว. 7 พ.ค. 64</t>
  </si>
  <si>
    <t>บิลเงินสด เล่มที่ 036 เลขที่ 1775 ลว. 7 พ.ค. 64</t>
  </si>
  <si>
    <t>บิลเงินสด เล่มที่ 036 เลขที่ 1764 ลว. 7 พ.ค. 64</t>
  </si>
  <si>
    <t>บิลเงินสด เล่มที่ 036 เลขที่ 1782 ลว. 7 พ.ค. 64</t>
  </si>
  <si>
    <t>บิลเงินสด เล่มที่ 036 เลขที่ 1779ลว. 7 พ.ค. 64</t>
  </si>
  <si>
    <t>บิลเงินสด เล่มที่ 036 เลขที่ 1768 ลว. 7 พ.ค. 64</t>
  </si>
  <si>
    <t>บิลเงินสด เล่มที่ 036 เลขที่ 1777  ลว. 7 พ.ค. 64</t>
  </si>
  <si>
    <t>บิลเงินสด เล่มที่ 036 เลขที่ 1767 ลว. 7 พ.ค. 64</t>
  </si>
  <si>
    <t>บิลเงินสด เล่มที่ 036 เลขที่ 1771 ลว. 7 พ.ค. 64</t>
  </si>
  <si>
    <t>กาแฟ</t>
  </si>
  <si>
    <t>acommerce Co.,Ltd</t>
  </si>
  <si>
    <t>ใบกำกับภาษี เลขที่ THIVNST2105005450 ลว. 11 พ.ค. 64</t>
  </si>
  <si>
    <t>ใบกำกับภาษี เลขที่ 052131272900 ลว. 16 พ.ค. 64</t>
  </si>
  <si>
    <t>ใบกำกับภาษี เลขที่ 052031264110 ลว. 12 พ.ค. 64</t>
  </si>
  <si>
    <t>บิลเงินสด เล่มที่ 46 เลขที่ 14 ลว. 12 พ.ค. 64</t>
  </si>
  <si>
    <t>หจก.แสงรุ่งเรือง</t>
  </si>
  <si>
    <t>บิลเงินสด เล่มที่ 090 เลขที่ 4477 ลว. 7 พ.ค. 64</t>
  </si>
  <si>
    <t>ใบกำกับภาษี เลขที่ 6586006602 ลว. 7 พ.ค. 64</t>
  </si>
  <si>
    <t>บิลเงินสด เล่มที่ 17 เลขที่ 97 ลว. 13 พ.ค. 64</t>
  </si>
  <si>
    <t>บิลเงินสด เล่มที่ 17 เลขที่ 95 ลว. 8 พ.ค. 64</t>
  </si>
  <si>
    <t>บิลเงินสด เล่มที่ 17 เลขที่ 96 ลว. 10 พ.ค. 64</t>
  </si>
  <si>
    <t>บิลเงินสด เล่มที่ 17 เลขที่ 94 ลว. 6 พ.ค. 64</t>
  </si>
  <si>
    <t>บิลเงินสด เล่มที่ 46 เลขที่ 13 ลว. 8 พ.ค. 64</t>
  </si>
  <si>
    <t>ใบกำกับภาษี เลขที่ 052091281426 ลว. 20 พ.ค. 64</t>
  </si>
  <si>
    <t>ใบกำกับภาษี เลขที่ 052031277450 ลว. 18 พ.ค. 64</t>
  </si>
  <si>
    <t>ใบกำกับภาษี เลขที่ 052011277564 ลว. 18 พ.ค. 64</t>
  </si>
  <si>
    <t>ใบกำกับภาษี เลขที่ ORVM640517C40003 ลว. 17 พ.ค. 64</t>
  </si>
  <si>
    <t>ใบกำกับภาษี เลขที่ ORVM640518C40001 ลว. 18 พ.ค. 64</t>
  </si>
  <si>
    <t>บิลเงินสด เล่มที่ 17 เลขที่ 98 ลว. 15 พ.ค. 64</t>
  </si>
  <si>
    <t>บิลเงินสด เล่มที่ 17 เลขที่ 01 ลว. 22 พ.ค. 64</t>
  </si>
  <si>
    <t>บิลเงินสด เล่มที่ 17 เลขที่ 100 ลว. 20 พ.ค. 64</t>
  </si>
  <si>
    <t>บิลเงินสด เล่มที่ 17 เลขที่ 99 ลว. 17 พ.ค. 64</t>
  </si>
  <si>
    <t>บิลเงินสด เล่มที่ 46 เลขที่ 17 ลว. 21 พ.ค. 64</t>
  </si>
  <si>
    <t>บิลเงินสด เล่มที่ 46 เลขที่ 16 ลว. 18 พ.ค. 64</t>
  </si>
  <si>
    <t>น้ำดื่ม เอส พี</t>
  </si>
  <si>
    <t>บิลเงินสด เล่มที่ 036 เลขที่ 1785 ลว. 5 พ.ค. 64</t>
  </si>
  <si>
    <t>บิลเงินสด เล่มที่ 031 เลขที่ 1504 ลว. 12 พ.ค. 64</t>
  </si>
  <si>
    <t>บิลเงินสด เล่มที่ 031 เลขที่ 1515 ลว. 20 พ.ค. 64</t>
  </si>
  <si>
    <t>บิลเงินสด เล่มที่ 036 เลขที่ 1789 ลว. 2 พ.ค. 64</t>
  </si>
  <si>
    <t>อุปกรณ์จานใบไม้</t>
  </si>
  <si>
    <t>นางต้อย คำงำเมือง</t>
  </si>
  <si>
    <t>บิลเงินสด เล่มที่ 2 เลขที่ 37 ลว. 18 พ.ค. 64</t>
  </si>
  <si>
    <t>อาหารสำหรับจำหน่ายให้นักท่องเที่ยว (ฟักทอง/แครอท/)</t>
  </si>
  <si>
    <t>หญ้าแพงโกล่าจากนายจำลอง รังสรรค์</t>
  </si>
  <si>
    <t>ใบส่งของ เล่มที่ 5/6 ลว. 2 พ.ค. 64</t>
  </si>
  <si>
    <t>ตามข้อบังคับอ.อ.ป.</t>
  </si>
  <si>
    <t>ข้าวโพด ร.ตจีรศักดิ์ สามณี</t>
  </si>
  <si>
    <t>ใบส่งของ เล่มที่ 6/7 ลว. 3 พ.ค. 64</t>
  </si>
  <si>
    <t>ว่าด้วยการพาณิชย์</t>
  </si>
  <si>
    <t>ใบส่งของ เล่มที่ 5/9 ลว. 4 พ.ค. 64</t>
  </si>
  <si>
    <t>ฟักเขียวจากพรรณา หมั่นคิด</t>
  </si>
  <si>
    <t>ใบส่งของ เล่มที่ 9/56 ลว. 3 พ.ค. 64</t>
  </si>
  <si>
    <t>กล้วยจากนางพรรณา หมั่นคิด</t>
  </si>
  <si>
    <t>ใบส่งของ เล่มที่ 9/56ลว. 3 พ.ค. 64</t>
  </si>
  <si>
    <t>อาหารสำหรับจำหน่ายให้นักท่องเที่ยว (แครอท)</t>
  </si>
  <si>
    <t>แครอทน.ส ณัฏฐิญา ปันดอน</t>
  </si>
  <si>
    <t>บิลเงินสด เล่มที่ 46/11 ลว. 5 พ.ค. 64</t>
  </si>
  <si>
    <t>ใบส่งของ เล่มที่ 5/23 ลว. 8 พ.ค. 64</t>
  </si>
  <si>
    <t>ใบส่งของ เล่มที่ 5/31 ลว. 10 พ.ค. 64</t>
  </si>
  <si>
    <t>ใบส่งของ เล่มที่ 6/20 ลว. 10 พ.ค. 64</t>
  </si>
  <si>
    <t>อาหารสำหรับจำหน่ายให้นักท่องเที่ยว (หญ้า/ข้าวโพด)</t>
  </si>
  <si>
    <t>ใบส่งของ เล่มที่ 5/17 ลว. 6 พ.ค. 64</t>
  </si>
  <si>
    <t>ข้าวโพด ร.ต.จีรศักดิ์  สามณี</t>
  </si>
  <si>
    <t>ใบส่งของ เล่มที่ 5/3814 ลว. 12 พ.ค. 64</t>
  </si>
  <si>
    <t>ใบส่งของ เล่มที่ 5/46 ลว. 14 พ.ค. 64</t>
  </si>
  <si>
    <t>ใบส่งของ เล่มที่ 5/53 ลว. 16 พ.ค. 64</t>
  </si>
  <si>
    <t>ข้าวโพด ร.ต จีรศักดิ์ สามณี</t>
  </si>
  <si>
    <t>ใบส่งของ เล่มที่ 7/11 ลว. 17 พ.ค. 64</t>
  </si>
  <si>
    <t xml:space="preserve">อาหารสำหรับจำหน่ายให้นักท่องเที่ยว (หญ้า/ฟักเขียว) </t>
  </si>
  <si>
    <t>ใบส่งของ เล่มที่ 5/68 ลว. 20 พ.ค. 64</t>
  </si>
  <si>
    <t>ใบส่งของ เล่มที่ 5/75 ลว. 22 พ.ค. 64</t>
  </si>
  <si>
    <t>ใบส่งของ เล่มที่ 5/24 ลว. 24 พ.ค. 64</t>
  </si>
  <si>
    <t>ใบส่งของ เล่มที่ 9/69 ลว. 24 พ.ค. 64</t>
  </si>
  <si>
    <t>อาหารสำหรับจำหน่ายให้นักท่องเที่ยว (แครอท/ข้าวโพด )</t>
  </si>
  <si>
    <t>บิลเงินสด เล่มที่ 46/15 ลว. 24 พ.ค. 64</t>
  </si>
  <si>
    <t>ข้าวโพดน.ส ณัฏฐิญา ปันดอน</t>
  </si>
  <si>
    <t>อาหารสำหรับจำหน่ายให้นักท่องเที่ยว (หญ้า/ข้าวโพด )</t>
  </si>
  <si>
    <t>ใบส่งของล่มที่ 5/91 ลว. 26 พ.ค. 64</t>
  </si>
  <si>
    <t>ใบส่งของล่มที่ 7/29 ลว. 27 พ.ค. 64</t>
  </si>
  <si>
    <t>ใบส่งของล่มที่ 5/99 ลว. 28 พ.ค. 64</t>
  </si>
  <si>
    <t>ใบส่งของล่มที่ 6/107 ลว. 30 พ.ค. 64</t>
  </si>
  <si>
    <t>ใบส่งของล่มที่ 5/71 ลว. 29 พ.ค. 64</t>
  </si>
  <si>
    <t>ใบส่งของล่มที่ 5/73 ลว. 30 พ.ค. 64</t>
  </si>
  <si>
    <t>ซ่อมแซมเครื่องปรับอากาศ จำนวน 1 เครื่อง</t>
  </si>
  <si>
    <t xml:space="preserve"> บริษัท พี เอ็ม แอร์ ลำปาง จำกัด</t>
  </si>
  <si>
    <t>ใบส่งของ เลขที่ IV64050001 ลว. 5 พ.ค. 64</t>
  </si>
  <si>
    <t xml:space="preserve">ที่ใช่ในอาคารกัลยาณิวัฒนาการุณย์ </t>
  </si>
  <si>
    <t>- เนื่อกจากมีอาการเปิดปิดเอง</t>
  </si>
  <si>
    <t>ซ่อมแซมเครื่องพิมพ์ จำนวน 1 เครื่อง ที่ใช้งานสำนักงาน</t>
  </si>
  <si>
    <t>หจก.ท๊อป พีซี คอมพิวเตอร์</t>
  </si>
  <si>
    <t>ใบส่งของ เล่มที่ 258 เลขที่ 12885 ลว. 5 พ.ค. 64</t>
  </si>
  <si>
    <t>โรงช้างต้น</t>
  </si>
  <si>
    <t xml:space="preserve"> - เนื่องจากหัวพิมพ์เสื่อมสภาพอายุการใช่งาน</t>
  </si>
  <si>
    <t>จ้างผู้ประกอบพิธีกรรมตัดตกแต่งงาช้าง</t>
  </si>
  <si>
    <t xml:space="preserve"> -นายบุญยัง  บุญเทียม</t>
  </si>
  <si>
    <t>ใบส่งของ เล่มที่ 1 เลขที่ 21 ลว 26 พ.ค. 64</t>
  </si>
  <si>
    <t>อุปกรณ์ติดตั้งระบบน้ำและไฟฟ้า บริเวณบ้านพักห้องแถว</t>
  </si>
  <si>
    <t xml:space="preserve"> - บ.โกลบอลเฮ้าส์</t>
  </si>
  <si>
    <t>ใบเสร็จรับเงิน เลขที่ LGSA004SA-640528-0012 ลว. 28 พ.ค. 64</t>
  </si>
  <si>
    <t>ควาญช้าง 5 ห้อง (ชั่วคราว)</t>
  </si>
  <si>
    <t xml:space="preserve"> - ร้านคมศิลป์วัสดุก่อสร้าง</t>
  </si>
  <si>
    <t>ใบเสร็จรับเงิน เล่มที่ 1151  เลขที่ 57543 ลว. 28 พ.ค. 64</t>
  </si>
  <si>
    <t>น้ำมันเชื้อเพลิงและน้ำมันหล่อลื่น</t>
  </si>
  <si>
    <t>สถานีบริการน้ำมันบางจาก</t>
  </si>
  <si>
    <t>ใบแจ้งหนี้/วางบิล เล่มที่ 150 เลขที่ 7467 ลว. 31 พ.ค 64</t>
  </si>
  <si>
    <t>สหกรณ์การเกษตรห้างฉัตร จำกัด</t>
  </si>
  <si>
    <t>หน้ากากผ้า</t>
  </si>
  <si>
    <t>Club Art Design</t>
  </si>
  <si>
    <t>ใบเสร็จรับเงิน ลว. 11 พ.ค. 64</t>
  </si>
  <si>
    <t>ร้านกล่องพัสดุและอุปกรณ์แพ็คราคาถูกลำปาง by Tea</t>
  </si>
  <si>
    <t>บิลเงินสด เล่มที่ 20 เลขที่ 275 ลว. 12 พ.ค. 64</t>
  </si>
  <si>
    <t xml:space="preserve">Cafe </t>
  </si>
  <si>
    <t>หน่วยงาน :  สำนักสถาบันคชบาลแห่งชาติ ในพระอุปถัมภ์ฯ</t>
  </si>
  <si>
    <t xml:space="preserve">            ใบเสร็จรับเงิน  เลขที่                    LGSA003SA-640507-0015       ลว 7 พ.ค. 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</si>
</sst>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-* #,##0_-;\-* #,##0_-;_-* &quot;-&quot;??_-;_-@_-"/>
    <numFmt numFmtId="188" formatCode="[$-101041E]d\ mmm\ yy;@"/>
  </numFmts>
  <fonts count="1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5"/>
      <name val="TH Niramit AS"/>
    </font>
    <font>
      <sz val="13"/>
      <name val="TH Niramit AS"/>
    </font>
    <font>
      <b/>
      <sz val="15"/>
      <name val="TH Niramit AS"/>
    </font>
    <font>
      <b/>
      <sz val="17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b/>
      <sz val="14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sz val="12"/>
      <name val="TH SarabunPSK"/>
      <family val="2"/>
    </font>
    <font>
      <sz val="14"/>
      <name val="TH SarabunPSK"/>
      <family val="2"/>
    </font>
    <font>
      <b/>
      <sz val="14"/>
      <color theme="1"/>
      <name val="TH SarabunPSK"/>
      <family val="2"/>
    </font>
    <font>
      <sz val="14"/>
      <color rgb="FF000000"/>
      <name val="TH SarabunPSK"/>
      <family val="2"/>
    </font>
    <font>
      <sz val="14"/>
      <color rgb="FFFF0000"/>
      <name val="TH SarabunPSK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1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3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5" fillId="0" borderId="0" xfId="0" applyFont="1" applyAlignment="1">
      <alignment vertical="top"/>
    </xf>
    <xf numFmtId="0" fontId="3" fillId="0" borderId="0" xfId="0" applyFont="1" applyAlignment="1">
      <alignment vertical="top"/>
    </xf>
    <xf numFmtId="4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4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Alignment="1">
      <alignment horizontal="right"/>
    </xf>
    <xf numFmtId="0" fontId="11" fillId="0" borderId="2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4" fontId="11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11" fillId="0" borderId="6" xfId="0" applyFont="1" applyBorder="1" applyAlignment="1">
      <alignment horizontal="center" vertical="center"/>
    </xf>
    <xf numFmtId="4" fontId="11" fillId="0" borderId="6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/>
    </xf>
    <xf numFmtId="49" fontId="9" fillId="0" borderId="9" xfId="0" applyNumberFormat="1" applyFont="1" applyBorder="1" applyAlignment="1">
      <alignment horizontal="center"/>
    </xf>
    <xf numFmtId="49" fontId="9" fillId="0" borderId="9" xfId="0" applyNumberFormat="1" applyFont="1" applyBorder="1" applyAlignment="1">
      <alignment horizontal="center" vertical="top"/>
    </xf>
    <xf numFmtId="0" fontId="13" fillId="0" borderId="9" xfId="0" applyFont="1" applyBorder="1" applyAlignment="1">
      <alignment horizontal="center"/>
    </xf>
    <xf numFmtId="0" fontId="13" fillId="0" borderId="9" xfId="0" applyFont="1" applyBorder="1" applyAlignment="1">
      <alignment vertical="top"/>
    </xf>
    <xf numFmtId="4" fontId="13" fillId="0" borderId="9" xfId="0" applyNumberFormat="1" applyFont="1" applyBorder="1" applyAlignment="1">
      <alignment horizontal="center" vertical="top"/>
    </xf>
    <xf numFmtId="0" fontId="13" fillId="0" borderId="9" xfId="0" applyFont="1" applyBorder="1" applyAlignment="1">
      <alignment horizontal="center" vertical="top"/>
    </xf>
    <xf numFmtId="0" fontId="13" fillId="0" borderId="9" xfId="0" applyFont="1" applyBorder="1"/>
    <xf numFmtId="0" fontId="14" fillId="0" borderId="9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0" fontId="15" fillId="0" borderId="0" xfId="0" applyFont="1" applyAlignment="1">
      <alignment vertical="center"/>
    </xf>
    <xf numFmtId="0" fontId="2" fillId="0" borderId="0" xfId="0" applyFont="1"/>
    <xf numFmtId="0" fontId="9" fillId="0" borderId="9" xfId="0" applyFont="1" applyBorder="1" applyAlignment="1">
      <alignment horizontal="center"/>
    </xf>
    <xf numFmtId="0" fontId="14" fillId="0" borderId="9" xfId="0" applyFont="1" applyBorder="1" applyAlignment="1">
      <alignment horizontal="center" vertical="center"/>
    </xf>
    <xf numFmtId="4" fontId="14" fillId="0" borderId="9" xfId="0" applyNumberFormat="1" applyFont="1" applyBorder="1" applyAlignment="1">
      <alignment horizontal="right" vertical="center"/>
    </xf>
    <xf numFmtId="4" fontId="14" fillId="0" borderId="9" xfId="0" applyNumberFormat="1" applyFont="1" applyBorder="1" applyAlignment="1">
      <alignment horizontal="left" vertical="center" wrapText="1"/>
    </xf>
    <xf numFmtId="4" fontId="14" fillId="0" borderId="9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4" fontId="14" fillId="0" borderId="9" xfId="0" applyNumberFormat="1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49" fontId="14" fillId="0" borderId="9" xfId="0" applyNumberFormat="1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16" fillId="0" borderId="9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/>
    </xf>
    <xf numFmtId="0" fontId="16" fillId="0" borderId="9" xfId="0" applyFont="1" applyBorder="1" applyAlignment="1">
      <alignment horizontal="left" vertical="center"/>
    </xf>
    <xf numFmtId="4" fontId="2" fillId="0" borderId="9" xfId="0" applyNumberFormat="1" applyFont="1" applyBorder="1" applyAlignment="1">
      <alignment horizontal="left" vertical="center"/>
    </xf>
    <xf numFmtId="4" fontId="2" fillId="0" borderId="9" xfId="0" applyNumberFormat="1" applyFont="1" applyBorder="1" applyAlignment="1">
      <alignment horizontal="left" vertical="center" wrapText="1"/>
    </xf>
    <xf numFmtId="4" fontId="14" fillId="0" borderId="9" xfId="0" applyNumberFormat="1" applyFont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 wrapText="1"/>
    </xf>
    <xf numFmtId="43" fontId="2" fillId="0" borderId="9" xfId="1" applyFont="1" applyFill="1" applyBorder="1" applyAlignment="1">
      <alignment horizontal="left" vertical="center"/>
    </xf>
    <xf numFmtId="0" fontId="2" fillId="0" borderId="9" xfId="0" applyFont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43" fontId="14" fillId="0" borderId="9" xfId="1" applyFont="1" applyFill="1" applyBorder="1" applyAlignment="1">
      <alignment horizontal="left" vertical="center"/>
    </xf>
    <xf numFmtId="49" fontId="14" fillId="0" borderId="9" xfId="0" applyNumberFormat="1" applyFont="1" applyBorder="1" applyAlignment="1">
      <alignment horizontal="left" vertical="center" wrapText="1"/>
    </xf>
    <xf numFmtId="4" fontId="14" fillId="0" borderId="9" xfId="0" quotePrefix="1" applyNumberFormat="1" applyFont="1" applyBorder="1" applyAlignment="1">
      <alignment horizontal="left" vertical="center" wrapText="1"/>
    </xf>
    <xf numFmtId="43" fontId="14" fillId="0" borderId="9" xfId="1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43" fontId="2" fillId="0" borderId="9" xfId="1" applyFont="1" applyBorder="1" applyAlignment="1">
      <alignment horizontal="center" vertical="center"/>
    </xf>
    <xf numFmtId="4" fontId="14" fillId="0" borderId="9" xfId="0" applyNumberFormat="1" applyFont="1" applyFill="1" applyBorder="1" applyAlignment="1">
      <alignment horizontal="left" vertical="center"/>
    </xf>
    <xf numFmtId="0" fontId="2" fillId="0" borderId="9" xfId="0" applyFont="1" applyBorder="1" applyAlignment="1">
      <alignment vertical="center" wrapText="1"/>
    </xf>
    <xf numFmtId="4" fontId="14" fillId="0" borderId="9" xfId="0" applyNumberFormat="1" applyFont="1" applyFill="1" applyBorder="1" applyAlignment="1">
      <alignment horizontal="left" vertical="center" wrapText="1"/>
    </xf>
    <xf numFmtId="43" fontId="2" fillId="0" borderId="9" xfId="1" applyNumberFormat="1" applyFont="1" applyBorder="1" applyAlignment="1">
      <alignment horizontal="center" vertical="center"/>
    </xf>
    <xf numFmtId="43" fontId="2" fillId="0" borderId="9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3" fontId="2" fillId="0" borderId="2" xfId="1" applyNumberFormat="1" applyFont="1" applyFill="1" applyBorder="1" applyAlignment="1">
      <alignment horizontal="center"/>
    </xf>
    <xf numFmtId="43" fontId="2" fillId="0" borderId="5" xfId="1" applyNumberFormat="1" applyFont="1" applyFill="1" applyBorder="1"/>
    <xf numFmtId="0" fontId="2" fillId="0" borderId="0" xfId="0" applyFont="1" applyFill="1" applyAlignment="1">
      <alignment horizontal="center" vertical="center"/>
    </xf>
    <xf numFmtId="43" fontId="2" fillId="0" borderId="6" xfId="1" applyNumberFormat="1" applyFont="1" applyFill="1" applyBorder="1" applyAlignment="1">
      <alignment horizontal="center"/>
    </xf>
    <xf numFmtId="43" fontId="2" fillId="0" borderId="8" xfId="1" applyNumberFormat="1" applyFont="1" applyFill="1" applyBorder="1"/>
    <xf numFmtId="43" fontId="2" fillId="0" borderId="6" xfId="1" applyNumberFormat="1" applyFont="1" applyFill="1" applyBorder="1" applyAlignment="1">
      <alignment horizontal="center" vertical="center"/>
    </xf>
    <xf numFmtId="43" fontId="2" fillId="0" borderId="10" xfId="1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vertical="center" wrapText="1"/>
    </xf>
    <xf numFmtId="43" fontId="2" fillId="0" borderId="12" xfId="1" applyNumberFormat="1" applyFont="1" applyFill="1" applyBorder="1" applyAlignment="1">
      <alignment vertical="center"/>
    </xf>
    <xf numFmtId="49" fontId="2" fillId="0" borderId="7" xfId="0" applyNumberFormat="1" applyFont="1" applyFill="1" applyBorder="1" applyAlignment="1">
      <alignment vertical="center" wrapText="1"/>
    </xf>
    <xf numFmtId="43" fontId="2" fillId="0" borderId="8" xfId="1" applyNumberFormat="1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vertical="center" wrapText="1"/>
    </xf>
    <xf numFmtId="43" fontId="2" fillId="0" borderId="5" xfId="1" applyNumberFormat="1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43" fontId="2" fillId="0" borderId="2" xfId="1" applyFont="1" applyBorder="1" applyAlignment="1">
      <alignment horizontal="center" vertical="center" wrapText="1"/>
    </xf>
    <xf numFmtId="43" fontId="2" fillId="0" borderId="4" xfId="1" applyFont="1" applyBorder="1" applyAlignment="1">
      <alignment horizontal="center" vertical="center" wrapText="1"/>
    </xf>
    <xf numFmtId="43" fontId="2" fillId="0" borderId="2" xfId="1" applyFont="1" applyBorder="1" applyAlignment="1">
      <alignment horizontal="right" vertical="center"/>
    </xf>
    <xf numFmtId="43" fontId="2" fillId="0" borderId="2" xfId="1" applyFont="1" applyBorder="1" applyAlignment="1">
      <alignment horizontal="right" vertical="center" wrapText="1"/>
    </xf>
    <xf numFmtId="188" fontId="2" fillId="0" borderId="2" xfId="0" applyNumberFormat="1" applyFont="1" applyFill="1" applyBorder="1" applyAlignment="1">
      <alignment horizontal="left" vertical="center"/>
    </xf>
    <xf numFmtId="0" fontId="15" fillId="0" borderId="1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 wrapText="1"/>
    </xf>
    <xf numFmtId="187" fontId="15" fillId="0" borderId="10" xfId="1" applyNumberFormat="1" applyFont="1" applyBorder="1" applyAlignment="1">
      <alignment horizontal="center" vertical="center" wrapText="1"/>
    </xf>
    <xf numFmtId="187" fontId="2" fillId="0" borderId="0" xfId="1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3" fontId="2" fillId="0" borderId="10" xfId="1" applyFont="1" applyBorder="1" applyAlignment="1">
      <alignment horizontal="right" vertical="center"/>
    </xf>
    <xf numFmtId="0" fontId="15" fillId="0" borderId="10" xfId="0" applyFont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187" fontId="2" fillId="0" borderId="10" xfId="1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top"/>
    </xf>
    <xf numFmtId="49" fontId="15" fillId="0" borderId="1" xfId="0" applyNumberFormat="1" applyFont="1" applyBorder="1" applyAlignment="1">
      <alignment horizontal="center" vertical="center" wrapText="1"/>
    </xf>
    <xf numFmtId="187" fontId="15" fillId="0" borderId="6" xfId="1" applyNumberFormat="1" applyFont="1" applyBorder="1" applyAlignment="1">
      <alignment horizontal="center" vertical="center" wrapText="1"/>
    </xf>
    <xf numFmtId="187" fontId="2" fillId="0" borderId="1" xfId="1" applyNumberFormat="1" applyFont="1" applyBorder="1" applyAlignment="1">
      <alignment horizontal="center" vertical="center"/>
    </xf>
    <xf numFmtId="43" fontId="2" fillId="0" borderId="6" xfId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15" fillId="0" borderId="6" xfId="0" applyFont="1" applyBorder="1" applyAlignment="1">
      <alignment vertical="center" wrapText="1"/>
    </xf>
    <xf numFmtId="0" fontId="2" fillId="0" borderId="4" xfId="0" applyFont="1" applyBorder="1" applyAlignment="1">
      <alignment vertical="top"/>
    </xf>
    <xf numFmtId="0" fontId="2" fillId="0" borderId="2" xfId="0" applyFont="1" applyBorder="1"/>
    <xf numFmtId="188" fontId="2" fillId="0" borderId="2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187" fontId="2" fillId="0" borderId="10" xfId="1" applyNumberFormat="1" applyFont="1" applyBorder="1" applyAlignment="1">
      <alignment horizontal="center" vertical="center" wrapText="1"/>
    </xf>
    <xf numFmtId="0" fontId="2" fillId="0" borderId="10" xfId="0" applyFont="1" applyBorder="1"/>
    <xf numFmtId="0" fontId="2" fillId="0" borderId="10" xfId="0" applyFont="1" applyBorder="1" applyAlignment="1">
      <alignment horizontal="center" vertical="center" wrapText="1"/>
    </xf>
    <xf numFmtId="0" fontId="2" fillId="0" borderId="10" xfId="0" quotePrefix="1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 wrapText="1"/>
    </xf>
    <xf numFmtId="187" fontId="2" fillId="0" borderId="6" xfId="1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2" fontId="14" fillId="0" borderId="4" xfId="0" applyNumberFormat="1" applyFont="1" applyBorder="1" applyAlignment="1">
      <alignment vertical="top"/>
    </xf>
    <xf numFmtId="43" fontId="14" fillId="0" borderId="2" xfId="1" applyFont="1" applyBorder="1" applyAlignment="1">
      <alignment vertical="top"/>
    </xf>
    <xf numFmtId="43" fontId="14" fillId="0" borderId="4" xfId="1" applyFont="1" applyBorder="1" applyAlignment="1">
      <alignment vertical="top"/>
    </xf>
    <xf numFmtId="2" fontId="14" fillId="0" borderId="4" xfId="0" applyNumberFormat="1" applyFont="1" applyBorder="1" applyAlignment="1">
      <alignment vertical="top" wrapText="1"/>
    </xf>
    <xf numFmtId="43" fontId="2" fillId="0" borderId="2" xfId="1" applyNumberFormat="1" applyFont="1" applyBorder="1" applyAlignment="1">
      <alignment horizontal="right" vertical="center" wrapText="1"/>
    </xf>
    <xf numFmtId="2" fontId="14" fillId="0" borderId="2" xfId="0" applyNumberFormat="1" applyFont="1" applyBorder="1" applyAlignment="1">
      <alignment horizontal="left" vertical="top" wrapText="1"/>
    </xf>
    <xf numFmtId="187" fontId="14" fillId="0" borderId="10" xfId="1" applyNumberFormat="1" applyFont="1" applyBorder="1" applyAlignment="1">
      <alignment vertical="top"/>
    </xf>
    <xf numFmtId="2" fontId="14" fillId="0" borderId="0" xfId="0" applyNumberFormat="1" applyFont="1" applyBorder="1" applyAlignment="1">
      <alignment vertical="top"/>
    </xf>
    <xf numFmtId="43" fontId="14" fillId="0" borderId="10" xfId="1" applyFont="1" applyBorder="1" applyAlignment="1">
      <alignment vertical="top"/>
    </xf>
    <xf numFmtId="43" fontId="14" fillId="0" borderId="0" xfId="1" applyFont="1" applyBorder="1" applyAlignment="1">
      <alignment vertical="top"/>
    </xf>
    <xf numFmtId="2" fontId="14" fillId="0" borderId="0" xfId="0" applyNumberFormat="1" applyFont="1" applyBorder="1" applyAlignment="1">
      <alignment vertical="top" wrapText="1"/>
    </xf>
    <xf numFmtId="43" fontId="2" fillId="0" borderId="10" xfId="1" applyFont="1" applyBorder="1" applyAlignment="1">
      <alignment horizontal="right" vertical="top" wrapText="1"/>
    </xf>
    <xf numFmtId="2" fontId="14" fillId="0" borderId="10" xfId="0" applyNumberFormat="1" applyFont="1" applyBorder="1" applyAlignment="1">
      <alignment horizontal="left" vertical="top" wrapText="1"/>
    </xf>
    <xf numFmtId="0" fontId="2" fillId="0" borderId="0" xfId="0" applyFont="1" applyBorder="1"/>
    <xf numFmtId="43" fontId="2" fillId="0" borderId="10" xfId="1" applyNumberFormat="1" applyFont="1" applyBorder="1" applyAlignment="1">
      <alignment horizontal="right" vertical="center" wrapText="1"/>
    </xf>
    <xf numFmtId="43" fontId="14" fillId="0" borderId="10" xfId="1" applyFont="1" applyBorder="1" applyAlignment="1">
      <alignment horizontal="right" vertical="top" wrapText="1"/>
    </xf>
    <xf numFmtId="187" fontId="14" fillId="0" borderId="6" xfId="1" applyNumberFormat="1" applyFont="1" applyBorder="1" applyAlignment="1">
      <alignment vertical="top"/>
    </xf>
    <xf numFmtId="2" fontId="14" fillId="0" borderId="1" xfId="0" applyNumberFormat="1" applyFont="1" applyBorder="1" applyAlignment="1">
      <alignment vertical="top"/>
    </xf>
    <xf numFmtId="43" fontId="14" fillId="0" borderId="6" xfId="1" applyFont="1" applyBorder="1" applyAlignment="1">
      <alignment vertical="top"/>
    </xf>
    <xf numFmtId="43" fontId="14" fillId="0" borderId="1" xfId="1" applyFont="1" applyBorder="1" applyAlignment="1">
      <alignment vertical="top"/>
    </xf>
    <xf numFmtId="0" fontId="2" fillId="0" borderId="1" xfId="0" applyFont="1" applyBorder="1"/>
    <xf numFmtId="43" fontId="2" fillId="0" borderId="6" xfId="1" applyNumberFormat="1" applyFont="1" applyBorder="1" applyAlignment="1">
      <alignment horizontal="right" vertical="center" wrapText="1"/>
    </xf>
    <xf numFmtId="2" fontId="14" fillId="0" borderId="6" xfId="0" applyNumberFormat="1" applyFont="1" applyBorder="1" applyAlignment="1">
      <alignment horizontal="left" vertical="top" wrapText="1"/>
    </xf>
    <xf numFmtId="0" fontId="2" fillId="0" borderId="4" xfId="0" applyFont="1" applyBorder="1"/>
    <xf numFmtId="2" fontId="14" fillId="0" borderId="5" xfId="0" applyNumberFormat="1" applyFont="1" applyBorder="1" applyAlignment="1">
      <alignment vertical="top"/>
    </xf>
    <xf numFmtId="2" fontId="14" fillId="0" borderId="2" xfId="0" applyNumberFormat="1" applyFont="1" applyBorder="1" applyAlignment="1">
      <alignment vertical="top" wrapText="1"/>
    </xf>
    <xf numFmtId="43" fontId="14" fillId="0" borderId="4" xfId="1" applyFont="1" applyBorder="1" applyAlignment="1">
      <alignment horizontal="right" vertical="top" wrapText="1"/>
    </xf>
    <xf numFmtId="2" fontId="14" fillId="0" borderId="5" xfId="0" applyNumberFormat="1" applyFont="1" applyBorder="1" applyAlignment="1">
      <alignment horizontal="left" vertical="top" wrapText="1"/>
    </xf>
    <xf numFmtId="2" fontId="14" fillId="0" borderId="12" xfId="0" applyNumberFormat="1" applyFont="1" applyBorder="1" applyAlignment="1">
      <alignment vertical="top"/>
    </xf>
    <xf numFmtId="43" fontId="2" fillId="0" borderId="0" xfId="1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 wrapText="1"/>
    </xf>
    <xf numFmtId="2" fontId="14" fillId="0" borderId="8" xfId="0" applyNumberFormat="1" applyFont="1" applyBorder="1" applyAlignment="1">
      <alignment vertical="top"/>
    </xf>
    <xf numFmtId="2" fontId="14" fillId="0" borderId="6" xfId="0" applyNumberFormat="1" applyFont="1" applyBorder="1" applyAlignment="1">
      <alignment vertical="top" wrapText="1"/>
    </xf>
    <xf numFmtId="43" fontId="14" fillId="0" borderId="1" xfId="1" applyFont="1" applyBorder="1" applyAlignment="1">
      <alignment vertical="top" wrapText="1"/>
    </xf>
    <xf numFmtId="2" fontId="14" fillId="0" borderId="10" xfId="0" applyNumberFormat="1" applyFont="1" applyBorder="1" applyAlignment="1">
      <alignment vertical="top" wrapText="1"/>
    </xf>
    <xf numFmtId="43" fontId="14" fillId="0" borderId="0" xfId="1" applyFont="1" applyBorder="1" applyAlignment="1">
      <alignment horizontal="right" vertical="top" wrapText="1"/>
    </xf>
    <xf numFmtId="43" fontId="14" fillId="0" borderId="0" xfId="1" applyNumberFormat="1" applyFont="1" applyBorder="1" applyAlignment="1">
      <alignment horizontal="right" vertical="center" wrapText="1"/>
    </xf>
    <xf numFmtId="0" fontId="2" fillId="0" borderId="6" xfId="0" applyFont="1" applyBorder="1"/>
    <xf numFmtId="43" fontId="14" fillId="0" borderId="1" xfId="1" applyNumberFormat="1" applyFont="1" applyBorder="1" applyAlignment="1">
      <alignment horizontal="right" vertical="center" wrapText="1"/>
    </xf>
    <xf numFmtId="43" fontId="14" fillId="0" borderId="2" xfId="1" applyFont="1" applyBorder="1" applyAlignment="1">
      <alignment horizontal="right" vertical="top" wrapText="1"/>
    </xf>
    <xf numFmtId="43" fontId="2" fillId="0" borderId="10" xfId="1" applyNumberFormat="1" applyFont="1" applyBorder="1" applyAlignment="1">
      <alignment horizontal="center" vertical="center" wrapText="1"/>
    </xf>
    <xf numFmtId="43" fontId="14" fillId="0" borderId="10" xfId="1" applyFont="1" applyBorder="1" applyAlignment="1">
      <alignment vertical="top" wrapText="1"/>
    </xf>
    <xf numFmtId="43" fontId="14" fillId="0" borderId="6" xfId="1" applyFont="1" applyBorder="1" applyAlignment="1">
      <alignment vertical="top" wrapText="1"/>
    </xf>
    <xf numFmtId="2" fontId="14" fillId="0" borderId="12" xfId="0" applyNumberFormat="1" applyFont="1" applyBorder="1" applyAlignment="1">
      <alignment horizontal="left" vertical="top" wrapText="1"/>
    </xf>
    <xf numFmtId="2" fontId="14" fillId="0" borderId="8" xfId="0" applyNumberFormat="1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vertical="center" wrapText="1"/>
    </xf>
    <xf numFmtId="43" fontId="2" fillId="0" borderId="4" xfId="1" applyFont="1" applyBorder="1" applyAlignment="1">
      <alignment horizontal="center" vertical="top" wrapText="1"/>
    </xf>
    <xf numFmtId="43" fontId="2" fillId="0" borderId="2" xfId="1" applyFont="1" applyBorder="1" applyAlignment="1">
      <alignment horizontal="center" vertical="top"/>
    </xf>
    <xf numFmtId="43" fontId="2" fillId="0" borderId="4" xfId="1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43" fontId="2" fillId="0" borderId="2" xfId="1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center"/>
    </xf>
    <xf numFmtId="187" fontId="2" fillId="0" borderId="0" xfId="1" applyNumberFormat="1" applyFont="1" applyBorder="1" applyAlignment="1">
      <alignment horizontal="center" vertical="center" wrapText="1"/>
    </xf>
    <xf numFmtId="187" fontId="2" fillId="0" borderId="10" xfId="1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43" fontId="2" fillId="0" borderId="0" xfId="0" applyNumberFormat="1" applyFont="1" applyBorder="1" applyAlignment="1">
      <alignment horizontal="center" vertical="center" wrapText="1"/>
    </xf>
    <xf numFmtId="43" fontId="2" fillId="0" borderId="10" xfId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 wrapText="1"/>
    </xf>
    <xf numFmtId="187" fontId="2" fillId="0" borderId="1" xfId="1" applyNumberFormat="1" applyFont="1" applyBorder="1" applyAlignment="1">
      <alignment horizontal="center" vertical="center" wrapText="1"/>
    </xf>
    <xf numFmtId="187" fontId="2" fillId="0" borderId="6" xfId="1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43" fontId="2" fillId="0" borderId="6" xfId="1" applyFont="1" applyBorder="1" applyAlignment="1">
      <alignment horizontal="center" vertical="top" wrapText="1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top"/>
    </xf>
    <xf numFmtId="0" fontId="2" fillId="0" borderId="4" xfId="0" applyFont="1" applyBorder="1" applyAlignment="1">
      <alignment horizontal="left" vertical="top" wrapText="1"/>
    </xf>
    <xf numFmtId="43" fontId="2" fillId="0" borderId="12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43" fontId="2" fillId="0" borderId="10" xfId="1" applyFont="1" applyBorder="1" applyAlignment="1">
      <alignment horizontal="center" vertical="center" wrapText="1"/>
    </xf>
    <xf numFmtId="14" fontId="2" fillId="0" borderId="12" xfId="0" applyNumberFormat="1" applyFont="1" applyBorder="1" applyAlignment="1">
      <alignment horizontal="left" vertical="top" wrapText="1"/>
    </xf>
    <xf numFmtId="0" fontId="15" fillId="0" borderId="6" xfId="0" applyFont="1" applyBorder="1" applyAlignment="1">
      <alignment horizontal="center" vertical="center"/>
    </xf>
    <xf numFmtId="14" fontId="2" fillId="0" borderId="8" xfId="0" applyNumberFormat="1" applyFont="1" applyBorder="1" applyAlignment="1">
      <alignment horizontal="left" vertical="top" wrapText="1"/>
    </xf>
    <xf numFmtId="43" fontId="2" fillId="0" borderId="8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43" fontId="2" fillId="0" borderId="6" xfId="1" applyFont="1" applyBorder="1" applyAlignment="1">
      <alignment horizontal="center" vertical="center" wrapText="1"/>
    </xf>
    <xf numFmtId="43" fontId="2" fillId="0" borderId="2" xfId="1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2" fontId="2" fillId="0" borderId="10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horizontal="left" vertical="center" wrapText="1"/>
    </xf>
    <xf numFmtId="187" fontId="2" fillId="0" borderId="7" xfId="1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43" fontId="2" fillId="0" borderId="5" xfId="1" applyFont="1" applyBorder="1" applyAlignment="1">
      <alignment horizontal="center" vertical="top" wrapText="1"/>
    </xf>
    <xf numFmtId="187" fontId="2" fillId="0" borderId="11" xfId="1" applyNumberFormat="1" applyFont="1" applyBorder="1" applyAlignment="1">
      <alignment horizontal="center" vertical="center"/>
    </xf>
    <xf numFmtId="43" fontId="2" fillId="0" borderId="1" xfId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vertical="center" wrapText="1"/>
    </xf>
    <xf numFmtId="43" fontId="2" fillId="0" borderId="12" xfId="1" applyFont="1" applyBorder="1" applyAlignment="1">
      <alignment horizontal="center" vertical="top" wrapText="1"/>
    </xf>
    <xf numFmtId="187" fontId="2" fillId="0" borderId="11" xfId="1" applyNumberFormat="1" applyFont="1" applyBorder="1" applyAlignment="1">
      <alignment horizontal="center" vertical="center" wrapText="1"/>
    </xf>
    <xf numFmtId="43" fontId="2" fillId="0" borderId="0" xfId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vertical="top"/>
    </xf>
    <xf numFmtId="43" fontId="14" fillId="0" borderId="5" xfId="1" applyFont="1" applyBorder="1" applyAlignment="1">
      <alignment vertical="top"/>
    </xf>
    <xf numFmtId="43" fontId="14" fillId="0" borderId="5" xfId="1" applyFont="1" applyBorder="1" applyAlignment="1">
      <alignment horizontal="right" vertical="top" wrapText="1"/>
    </xf>
    <xf numFmtId="2" fontId="2" fillId="0" borderId="12" xfId="0" applyNumberFormat="1" applyFont="1" applyBorder="1" applyAlignment="1">
      <alignment vertical="top"/>
    </xf>
    <xf numFmtId="43" fontId="14" fillId="0" borderId="12" xfId="1" applyFont="1" applyBorder="1" applyAlignment="1">
      <alignment vertical="top"/>
    </xf>
    <xf numFmtId="43" fontId="14" fillId="0" borderId="12" xfId="1" applyFont="1" applyBorder="1" applyAlignment="1">
      <alignment vertical="top" wrapText="1"/>
    </xf>
    <xf numFmtId="2" fontId="2" fillId="0" borderId="12" xfId="0" quotePrefix="1" applyNumberFormat="1" applyFont="1" applyBorder="1" applyAlignment="1">
      <alignment vertical="top"/>
    </xf>
    <xf numFmtId="2" fontId="2" fillId="0" borderId="8" xfId="0" applyNumberFormat="1" applyFont="1" applyBorder="1" applyAlignment="1">
      <alignment vertical="top"/>
    </xf>
    <xf numFmtId="43" fontId="14" fillId="0" borderId="8" xfId="1" applyFont="1" applyBorder="1" applyAlignment="1">
      <alignment vertical="top"/>
    </xf>
    <xf numFmtId="43" fontId="14" fillId="0" borderId="8" xfId="1" applyFont="1" applyBorder="1" applyAlignment="1">
      <alignment vertical="top" wrapText="1"/>
    </xf>
    <xf numFmtId="43" fontId="14" fillId="0" borderId="8" xfId="1" applyFont="1" applyBorder="1" applyAlignment="1">
      <alignment horizontal="right" vertical="top" wrapText="1"/>
    </xf>
    <xf numFmtId="0" fontId="14" fillId="0" borderId="2" xfId="0" applyFont="1" applyBorder="1" applyAlignment="1">
      <alignment horizontal="center" vertical="center"/>
    </xf>
    <xf numFmtId="0" fontId="14" fillId="0" borderId="5" xfId="0" applyFont="1" applyBorder="1" applyAlignment="1">
      <alignment vertical="top"/>
    </xf>
    <xf numFmtId="43" fontId="14" fillId="0" borderId="4" xfId="1" applyFont="1" applyBorder="1" applyAlignment="1">
      <alignment horizontal="center" vertical="center" wrapText="1"/>
    </xf>
    <xf numFmtId="43" fontId="14" fillId="0" borderId="2" xfId="1" applyFont="1" applyBorder="1" applyAlignment="1">
      <alignment horizontal="center" vertical="center" wrapText="1"/>
    </xf>
    <xf numFmtId="0" fontId="14" fillId="0" borderId="2" xfId="0" applyFont="1" applyBorder="1" applyAlignment="1">
      <alignment vertical="top"/>
    </xf>
    <xf numFmtId="43" fontId="14" fillId="0" borderId="4" xfId="1" applyFont="1" applyBorder="1" applyAlignment="1">
      <alignment horizontal="right" vertical="center" wrapText="1"/>
    </xf>
    <xf numFmtId="0" fontId="9" fillId="0" borderId="10" xfId="0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 wrapText="1"/>
    </xf>
    <xf numFmtId="187" fontId="9" fillId="0" borderId="0" xfId="1" applyNumberFormat="1" applyFont="1" applyBorder="1" applyAlignment="1">
      <alignment horizontal="center" vertical="center" wrapText="1"/>
    </xf>
    <xf numFmtId="187" fontId="14" fillId="0" borderId="10" xfId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top"/>
    </xf>
    <xf numFmtId="0" fontId="9" fillId="0" borderId="6" xfId="0" applyFont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 wrapText="1"/>
    </xf>
    <xf numFmtId="187" fontId="9" fillId="0" borderId="1" xfId="1" applyNumberFormat="1" applyFont="1" applyBorder="1" applyAlignment="1">
      <alignment horizontal="center" vertical="center" wrapText="1"/>
    </xf>
    <xf numFmtId="187" fontId="14" fillId="0" borderId="6" xfId="1" applyNumberFormat="1" applyFont="1" applyBorder="1" applyAlignment="1">
      <alignment horizontal="center" vertical="center"/>
    </xf>
    <xf numFmtId="0" fontId="14" fillId="0" borderId="6" xfId="0" applyFont="1" applyBorder="1" applyAlignment="1">
      <alignment vertical="top"/>
    </xf>
    <xf numFmtId="0" fontId="9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43" fontId="2" fillId="0" borderId="3" xfId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49" fontId="15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43" fontId="2" fillId="0" borderId="0" xfId="1" applyNumberFormat="1" applyFont="1" applyBorder="1" applyAlignment="1">
      <alignment horizontal="right" vertical="center"/>
    </xf>
    <xf numFmtId="0" fontId="2" fillId="0" borderId="6" xfId="0" applyFont="1" applyBorder="1" applyAlignment="1">
      <alignment vertical="center"/>
    </xf>
    <xf numFmtId="43" fontId="2" fillId="0" borderId="6" xfId="1" applyNumberFormat="1" applyFont="1" applyBorder="1" applyAlignment="1">
      <alignment vertical="center"/>
    </xf>
    <xf numFmtId="43" fontId="2" fillId="0" borderId="9" xfId="1" applyFont="1" applyBorder="1" applyAlignment="1">
      <alignment horizontal="left" vertical="center"/>
    </xf>
    <xf numFmtId="43" fontId="2" fillId="0" borderId="9" xfId="1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2" xfId="0" applyNumberFormat="1" applyFont="1" applyBorder="1" applyAlignment="1">
      <alignment horizontal="left" vertical="center"/>
    </xf>
    <xf numFmtId="0" fontId="2" fillId="0" borderId="6" xfId="0" applyNumberFormat="1" applyFont="1" applyBorder="1" applyAlignment="1">
      <alignment horizontal="left" vertical="center"/>
    </xf>
    <xf numFmtId="0" fontId="2" fillId="0" borderId="2" xfId="0" applyNumberFormat="1" applyFont="1" applyBorder="1" applyAlignment="1">
      <alignment horizontal="left" vertical="top"/>
    </xf>
    <xf numFmtId="0" fontId="2" fillId="0" borderId="10" xfId="0" applyNumberFormat="1" applyFont="1" applyBorder="1" applyAlignment="1">
      <alignment horizontal="left" vertical="top"/>
    </xf>
    <xf numFmtId="0" fontId="2" fillId="0" borderId="6" xfId="0" applyNumberFormat="1" applyFont="1" applyBorder="1" applyAlignment="1">
      <alignment horizontal="left" vertical="top"/>
    </xf>
    <xf numFmtId="1" fontId="14" fillId="0" borderId="2" xfId="0" applyNumberFormat="1" applyFont="1" applyBorder="1" applyAlignment="1">
      <alignment horizontal="left" vertical="top" wrapText="1"/>
    </xf>
    <xf numFmtId="1" fontId="14" fillId="0" borderId="10" xfId="0" applyNumberFormat="1" applyFont="1" applyBorder="1" applyAlignment="1">
      <alignment horizontal="left" vertical="top" wrapText="1"/>
    </xf>
    <xf numFmtId="1" fontId="14" fillId="0" borderId="6" xfId="0" applyNumberFormat="1" applyFont="1" applyBorder="1" applyAlignment="1">
      <alignment horizontal="left" vertical="top" wrapText="1"/>
    </xf>
    <xf numFmtId="1" fontId="14" fillId="0" borderId="4" xfId="0" applyNumberFormat="1" applyFont="1" applyBorder="1" applyAlignment="1">
      <alignment horizontal="left" vertical="top" wrapText="1"/>
    </xf>
    <xf numFmtId="1" fontId="14" fillId="0" borderId="0" xfId="0" applyNumberFormat="1" applyFont="1" applyBorder="1" applyAlignment="1">
      <alignment horizontal="left" vertical="top" wrapText="1"/>
    </xf>
    <xf numFmtId="1" fontId="14" fillId="0" borderId="1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left" vertical="top"/>
    </xf>
    <xf numFmtId="0" fontId="2" fillId="0" borderId="7" xfId="0" applyNumberFormat="1" applyFont="1" applyBorder="1" applyAlignment="1">
      <alignment horizontal="left" vertical="top"/>
    </xf>
    <xf numFmtId="1" fontId="14" fillId="0" borderId="5" xfId="0" applyNumberFormat="1" applyFont="1" applyBorder="1" applyAlignment="1">
      <alignment horizontal="left" vertical="top" wrapText="1"/>
    </xf>
    <xf numFmtId="1" fontId="14" fillId="0" borderId="12" xfId="0" applyNumberFormat="1" applyFont="1" applyBorder="1" applyAlignment="1">
      <alignment horizontal="left" vertical="top" wrapText="1"/>
    </xf>
    <xf numFmtId="1" fontId="14" fillId="0" borderId="8" xfId="0" applyNumberFormat="1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center" wrapText="1"/>
    </xf>
    <xf numFmtId="0" fontId="14" fillId="0" borderId="0" xfId="0" applyNumberFormat="1" applyFont="1" applyBorder="1" applyAlignment="1">
      <alignment horizontal="left" vertical="top"/>
    </xf>
    <xf numFmtId="0" fontId="14" fillId="0" borderId="1" xfId="0" applyNumberFormat="1" applyFont="1" applyBorder="1" applyAlignment="1">
      <alignment horizontal="left" vertical="top"/>
    </xf>
    <xf numFmtId="4" fontId="2" fillId="0" borderId="9" xfId="0" applyNumberFormat="1" applyFont="1" applyBorder="1" applyAlignment="1">
      <alignment vertical="center" wrapText="1"/>
    </xf>
    <xf numFmtId="4" fontId="14" fillId="0" borderId="9" xfId="0" quotePrefix="1" applyNumberFormat="1" applyFont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43" fontId="14" fillId="0" borderId="9" xfId="1" applyFont="1" applyBorder="1" applyAlignment="1">
      <alignment vertical="center" wrapText="1"/>
    </xf>
    <xf numFmtId="4" fontId="14" fillId="0" borderId="9" xfId="0" applyNumberFormat="1" applyFont="1" applyFill="1" applyBorder="1" applyAlignment="1">
      <alignment vertical="center"/>
    </xf>
    <xf numFmtId="4" fontId="14" fillId="0" borderId="9" xfId="0" applyNumberFormat="1" applyFont="1" applyFill="1" applyBorder="1" applyAlignment="1">
      <alignment vertical="center" wrapText="1"/>
    </xf>
    <xf numFmtId="43" fontId="2" fillId="0" borderId="9" xfId="1" applyNumberFormat="1" applyFont="1" applyBorder="1" applyAlignment="1">
      <alignment vertical="center"/>
    </xf>
    <xf numFmtId="49" fontId="2" fillId="0" borderId="3" xfId="0" applyNumberFormat="1" applyFont="1" applyFill="1" applyBorder="1" applyAlignment="1"/>
    <xf numFmtId="49" fontId="2" fillId="0" borderId="7" xfId="0" applyNumberFormat="1" applyFont="1" applyFill="1" applyBorder="1" applyAlignment="1"/>
    <xf numFmtId="0" fontId="2" fillId="0" borderId="1" xfId="0" applyFont="1" applyBorder="1" applyAlignment="1">
      <alignment vertical="center"/>
    </xf>
    <xf numFmtId="0" fontId="2" fillId="0" borderId="2" xfId="0" applyFont="1" applyBorder="1" applyAlignment="1"/>
    <xf numFmtId="0" fontId="2" fillId="0" borderId="10" xfId="0" applyFont="1" applyBorder="1" applyAlignment="1"/>
    <xf numFmtId="0" fontId="2" fillId="0" borderId="7" xfId="0" applyNumberFormat="1" applyFont="1" applyBorder="1" applyAlignment="1">
      <alignment vertical="center"/>
    </xf>
    <xf numFmtId="0" fontId="2" fillId="0" borderId="0" xfId="0" applyFont="1" applyBorder="1" applyAlignment="1"/>
    <xf numFmtId="0" fontId="2" fillId="0" borderId="1" xfId="0" applyFont="1" applyBorder="1" applyAlignment="1"/>
    <xf numFmtId="0" fontId="2" fillId="0" borderId="4" xfId="0" applyFont="1" applyBorder="1" applyAlignment="1"/>
    <xf numFmtId="0" fontId="2" fillId="0" borderId="6" xfId="0" applyFont="1" applyBorder="1" applyAlignment="1"/>
    <xf numFmtId="0" fontId="2" fillId="0" borderId="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2" fontId="14" fillId="0" borderId="5" xfId="0" applyNumberFormat="1" applyFont="1" applyBorder="1" applyAlignment="1">
      <alignment vertical="top" wrapText="1"/>
    </xf>
    <xf numFmtId="2" fontId="14" fillId="0" borderId="12" xfId="0" applyNumberFormat="1" applyFont="1" applyBorder="1" applyAlignment="1">
      <alignment vertical="top" wrapText="1"/>
    </xf>
    <xf numFmtId="2" fontId="14" fillId="0" borderId="8" xfId="0" applyNumberFormat="1" applyFont="1" applyBorder="1" applyAlignment="1">
      <alignment vertical="top" wrapText="1"/>
    </xf>
    <xf numFmtId="0" fontId="2" fillId="0" borderId="3" xfId="0" applyFont="1" applyBorder="1" applyAlignment="1"/>
    <xf numFmtId="0" fontId="2" fillId="0" borderId="11" xfId="0" applyFont="1" applyBorder="1" applyAlignment="1"/>
    <xf numFmtId="43" fontId="2" fillId="0" borderId="2" xfId="1" applyNumberFormat="1" applyFont="1" applyFill="1" applyBorder="1"/>
    <xf numFmtId="43" fontId="2" fillId="0" borderId="6" xfId="1" applyNumberFormat="1" applyFont="1" applyFill="1" applyBorder="1"/>
    <xf numFmtId="43" fontId="2" fillId="0" borderId="10" xfId="1" applyNumberFormat="1" applyFont="1" applyFill="1" applyBorder="1" applyAlignment="1">
      <alignment vertical="center"/>
    </xf>
    <xf numFmtId="43" fontId="2" fillId="0" borderId="6" xfId="1" applyNumberFormat="1" applyFont="1" applyFill="1" applyBorder="1" applyAlignment="1">
      <alignment vertical="center"/>
    </xf>
    <xf numFmtId="43" fontId="2" fillId="0" borderId="2" xfId="1" applyNumberFormat="1" applyFont="1" applyFill="1" applyBorder="1" applyAlignment="1">
      <alignment vertical="center"/>
    </xf>
    <xf numFmtId="49" fontId="2" fillId="0" borderId="2" xfId="0" applyNumberFormat="1" applyFont="1" applyFill="1" applyBorder="1"/>
    <xf numFmtId="49" fontId="2" fillId="0" borderId="6" xfId="0" applyNumberFormat="1" applyFont="1" applyFill="1" applyBorder="1"/>
    <xf numFmtId="49" fontId="2" fillId="0" borderId="10" xfId="0" applyNumberFormat="1" applyFont="1" applyFill="1" applyBorder="1" applyAlignment="1">
      <alignment vertical="center" wrapText="1"/>
    </xf>
    <xf numFmtId="49" fontId="2" fillId="0" borderId="6" xfId="0" applyNumberFormat="1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left" vertical="center"/>
    </xf>
    <xf numFmtId="49" fontId="2" fillId="0" borderId="6" xfId="0" applyNumberFormat="1" applyFont="1" applyFill="1" applyBorder="1" applyAlignment="1">
      <alignment horizontal="left" vertical="center"/>
    </xf>
    <xf numFmtId="0" fontId="2" fillId="0" borderId="4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top"/>
    </xf>
    <xf numFmtId="0" fontId="2" fillId="0" borderId="10" xfId="0" applyNumberFormat="1" applyFont="1" applyBorder="1" applyAlignment="1">
      <alignment horizontal="left"/>
    </xf>
    <xf numFmtId="0" fontId="2" fillId="0" borderId="6" xfId="0" applyNumberFormat="1" applyFont="1" applyBorder="1" applyAlignment="1">
      <alignment horizontal="left"/>
    </xf>
    <xf numFmtId="0" fontId="17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/>
    </xf>
    <xf numFmtId="2" fontId="14" fillId="0" borderId="0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left" vertical="top"/>
    </xf>
    <xf numFmtId="2" fontId="14" fillId="0" borderId="1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left" vertical="top"/>
    </xf>
    <xf numFmtId="49" fontId="2" fillId="0" borderId="5" xfId="0" applyNumberFormat="1" applyFont="1" applyBorder="1" applyAlignment="1">
      <alignment horizontal="left" vertical="top"/>
    </xf>
    <xf numFmtId="0" fontId="2" fillId="0" borderId="12" xfId="0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left"/>
    </xf>
    <xf numFmtId="0" fontId="2" fillId="0" borderId="7" xfId="0" applyNumberFormat="1" applyFont="1" applyBorder="1" applyAlignment="1">
      <alignment horizontal="left"/>
    </xf>
    <xf numFmtId="49" fontId="14" fillId="0" borderId="2" xfId="0" applyNumberFormat="1" applyFont="1" applyBorder="1" applyAlignment="1">
      <alignment horizontal="left" vertical="top"/>
    </xf>
    <xf numFmtId="0" fontId="14" fillId="0" borderId="10" xfId="0" applyNumberFormat="1" applyFont="1" applyBorder="1" applyAlignment="1">
      <alignment horizontal="left"/>
    </xf>
    <xf numFmtId="0" fontId="14" fillId="0" borderId="6" xfId="0" applyNumberFormat="1" applyFont="1" applyBorder="1" applyAlignment="1">
      <alignment horizontal="left"/>
    </xf>
    <xf numFmtId="49" fontId="14" fillId="0" borderId="9" xfId="0" quotePrefix="1" applyNumberFormat="1" applyFont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/>
    </xf>
    <xf numFmtId="49" fontId="2" fillId="0" borderId="6" xfId="0" applyNumberFormat="1" applyFont="1" applyFill="1" applyBorder="1" applyAlignment="1">
      <alignment horizontal="left"/>
    </xf>
    <xf numFmtId="49" fontId="2" fillId="0" borderId="6" xfId="0" applyNumberFormat="1" applyFont="1" applyFill="1" applyBorder="1" applyAlignment="1">
      <alignment horizontal="left" wrapText="1"/>
    </xf>
    <xf numFmtId="49" fontId="2" fillId="0" borderId="12" xfId="0" applyNumberFormat="1" applyFont="1" applyFill="1" applyBorder="1" applyAlignment="1">
      <alignment horizontal="left"/>
    </xf>
    <xf numFmtId="49" fontId="2" fillId="0" borderId="8" xfId="0" applyNumberFormat="1" applyFont="1" applyFill="1" applyBorder="1" applyAlignment="1">
      <alignment horizontal="left"/>
    </xf>
    <xf numFmtId="14" fontId="2" fillId="0" borderId="10" xfId="0" applyNumberFormat="1" applyFont="1" applyBorder="1" applyAlignment="1">
      <alignment horizontal="left" vertical="center"/>
    </xf>
    <xf numFmtId="0" fontId="2" fillId="0" borderId="6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vertical="center" wrapText="1"/>
    </xf>
    <xf numFmtId="49" fontId="2" fillId="0" borderId="6" xfId="0" applyNumberFormat="1" applyFont="1" applyFill="1" applyBorder="1" applyAlignment="1">
      <alignment vertical="center" wrapText="1"/>
    </xf>
    <xf numFmtId="43" fontId="2" fillId="0" borderId="2" xfId="1" applyNumberFormat="1" applyFont="1" applyFill="1" applyBorder="1" applyAlignment="1">
      <alignment horizontal="center" vertical="center"/>
    </xf>
    <xf numFmtId="43" fontId="2" fillId="0" borderId="6" xfId="1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left" vertical="center"/>
    </xf>
    <xf numFmtId="49" fontId="2" fillId="0" borderId="6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vertical="center" wrapText="1"/>
    </xf>
    <xf numFmtId="43" fontId="2" fillId="0" borderId="10" xfId="1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6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4" fontId="9" fillId="0" borderId="9" xfId="0" applyNumberFormat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1190625</xdr:colOff>
      <xdr:row>0</xdr:row>
      <xdr:rowOff>152401</xdr:rowOff>
    </xdr:from>
    <xdr:to>
      <xdr:col>10</xdr:col>
      <xdr:colOff>2162175</xdr:colOff>
      <xdr:row>1</xdr:row>
      <xdr:rowOff>257175</xdr:rowOff>
    </xdr:to>
    <xdr:sp macro="" textlink="">
      <xdr:nvSpPr>
        <xdr:cNvPr id="3" name="TextBox 2">
          <a:extLst>
            <a:ext uri="{FF2B5EF4-FFF2-40B4-BE49-F238E27FC236}"/>
          </a:extLst>
        </xdr:cNvPr>
        <xdr:cNvSpPr txBox="1"/>
      </xdr:nvSpPr>
      <xdr:spPr>
        <a:xfrm>
          <a:off x="13535025" y="152401"/>
          <a:ext cx="828675" cy="3238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1600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16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sqref="A1:XFD1048576"/>
    </sheetView>
  </sheetViews>
  <sheetFormatPr defaultRowHeight="23.25" x14ac:dyDescent="0.55000000000000004"/>
  <cols>
    <col min="1" max="1" width="9" style="12"/>
    <col min="2" max="3" width="9" style="14"/>
    <col min="4" max="4" width="9" style="15"/>
    <col min="5" max="5" width="9" style="16"/>
    <col min="6" max="7" width="9" style="15"/>
    <col min="8" max="8" width="9" style="16"/>
    <col min="9" max="16384" width="9" style="6"/>
  </cols>
  <sheetData>
    <row r="1" spans="1:11" x14ac:dyDescent="0.55000000000000004">
      <c r="A1" s="1"/>
      <c r="B1" s="2"/>
      <c r="C1" s="2"/>
      <c r="D1" s="3"/>
      <c r="E1" s="1"/>
      <c r="F1" s="3"/>
      <c r="G1" s="3"/>
      <c r="H1" s="4"/>
      <c r="I1" s="5" t="s">
        <v>12</v>
      </c>
    </row>
    <row r="2" spans="1:11" x14ac:dyDescent="0.55000000000000004">
      <c r="A2" s="361" t="s">
        <v>13</v>
      </c>
      <c r="B2" s="361"/>
      <c r="C2" s="361"/>
      <c r="D2" s="361"/>
      <c r="E2" s="361"/>
      <c r="F2" s="361"/>
      <c r="G2" s="361"/>
      <c r="H2" s="361"/>
      <c r="I2" s="361"/>
      <c r="J2" s="7"/>
      <c r="K2" s="7"/>
    </row>
    <row r="3" spans="1:11" x14ac:dyDescent="0.55000000000000004">
      <c r="A3" s="8"/>
      <c r="B3" s="9"/>
      <c r="C3" s="362"/>
      <c r="D3" s="362"/>
      <c r="E3" s="362"/>
      <c r="F3" s="362"/>
      <c r="G3" s="362"/>
      <c r="H3" s="10"/>
      <c r="I3" s="7"/>
      <c r="J3" s="7"/>
      <c r="K3" s="7"/>
    </row>
    <row r="4" spans="1:11" x14ac:dyDescent="0.55000000000000004">
      <c r="A4" s="8"/>
      <c r="B4" s="11" t="s">
        <v>14</v>
      </c>
      <c r="C4" s="360" t="s">
        <v>15</v>
      </c>
      <c r="D4" s="360"/>
      <c r="E4" s="360"/>
      <c r="F4" s="360"/>
      <c r="G4" s="360"/>
      <c r="H4" s="360"/>
      <c r="I4" s="360"/>
      <c r="J4" s="360"/>
      <c r="K4" s="360"/>
    </row>
    <row r="5" spans="1:11" x14ac:dyDescent="0.55000000000000004">
      <c r="A5" s="8"/>
      <c r="B5" s="11" t="s">
        <v>16</v>
      </c>
      <c r="C5" s="360" t="s">
        <v>17</v>
      </c>
      <c r="D5" s="360"/>
      <c r="E5" s="360"/>
      <c r="F5" s="360"/>
      <c r="G5" s="360"/>
      <c r="H5" s="360"/>
      <c r="I5" s="360"/>
      <c r="J5" s="360"/>
      <c r="K5" s="360"/>
    </row>
    <row r="6" spans="1:11" x14ac:dyDescent="0.55000000000000004">
      <c r="A6" s="8"/>
      <c r="B6" s="11" t="s">
        <v>18</v>
      </c>
      <c r="C6" s="360" t="s">
        <v>19</v>
      </c>
      <c r="D6" s="360"/>
      <c r="E6" s="360"/>
      <c r="F6" s="360"/>
      <c r="G6" s="360"/>
      <c r="H6" s="360"/>
      <c r="I6" s="360"/>
      <c r="J6" s="360"/>
      <c r="K6" s="360"/>
    </row>
    <row r="7" spans="1:11" x14ac:dyDescent="0.55000000000000004">
      <c r="A7" s="8"/>
      <c r="B7" s="11" t="s">
        <v>20</v>
      </c>
      <c r="C7" s="360" t="s">
        <v>21</v>
      </c>
      <c r="D7" s="360"/>
      <c r="E7" s="360"/>
      <c r="F7" s="360"/>
      <c r="G7" s="360"/>
      <c r="H7" s="360"/>
      <c r="I7" s="360"/>
      <c r="J7" s="360"/>
      <c r="K7" s="360"/>
    </row>
    <row r="8" spans="1:11" x14ac:dyDescent="0.55000000000000004">
      <c r="A8" s="8"/>
      <c r="B8" s="11" t="s">
        <v>22</v>
      </c>
      <c r="C8" s="360" t="s">
        <v>23</v>
      </c>
      <c r="D8" s="360"/>
      <c r="E8" s="360"/>
      <c r="F8" s="360"/>
      <c r="G8" s="360"/>
      <c r="H8" s="360"/>
      <c r="I8" s="360"/>
      <c r="J8" s="360"/>
      <c r="K8" s="360"/>
    </row>
    <row r="9" spans="1:11" x14ac:dyDescent="0.55000000000000004">
      <c r="A9" s="8"/>
      <c r="B9" s="11" t="s">
        <v>24</v>
      </c>
      <c r="C9" s="360" t="s">
        <v>25</v>
      </c>
      <c r="D9" s="360"/>
      <c r="E9" s="360"/>
      <c r="F9" s="360"/>
      <c r="G9" s="360"/>
      <c r="H9" s="360"/>
      <c r="I9" s="360"/>
      <c r="J9" s="360"/>
      <c r="K9" s="360"/>
    </row>
    <row r="10" spans="1:11" x14ac:dyDescent="0.55000000000000004">
      <c r="A10" s="8"/>
      <c r="B10" s="11" t="s">
        <v>26</v>
      </c>
      <c r="C10" s="360" t="s">
        <v>27</v>
      </c>
      <c r="D10" s="360"/>
      <c r="E10" s="360"/>
      <c r="F10" s="360"/>
      <c r="G10" s="360"/>
      <c r="H10" s="360"/>
      <c r="I10" s="360"/>
      <c r="J10" s="360"/>
      <c r="K10" s="360"/>
    </row>
    <row r="11" spans="1:11" x14ac:dyDescent="0.55000000000000004">
      <c r="A11" s="8"/>
      <c r="B11" s="11" t="s">
        <v>28</v>
      </c>
      <c r="C11" s="360" t="s">
        <v>29</v>
      </c>
      <c r="D11" s="360"/>
      <c r="E11" s="360"/>
      <c r="F11" s="360"/>
      <c r="G11" s="360"/>
      <c r="H11" s="360"/>
      <c r="I11" s="360"/>
      <c r="J11" s="360"/>
      <c r="K11" s="360"/>
    </row>
    <row r="12" spans="1:11" x14ac:dyDescent="0.55000000000000004">
      <c r="A12" s="8"/>
      <c r="B12" s="11" t="s">
        <v>30</v>
      </c>
      <c r="C12" s="360" t="s">
        <v>31</v>
      </c>
      <c r="D12" s="360"/>
      <c r="E12" s="360"/>
      <c r="F12" s="360"/>
      <c r="G12" s="360"/>
      <c r="H12" s="360"/>
      <c r="I12" s="360"/>
      <c r="J12" s="360"/>
      <c r="K12" s="360"/>
    </row>
    <row r="13" spans="1:11" x14ac:dyDescent="0.55000000000000004">
      <c r="A13" s="8"/>
      <c r="B13" s="11" t="s">
        <v>32</v>
      </c>
      <c r="C13" s="360" t="s">
        <v>33</v>
      </c>
      <c r="D13" s="360"/>
      <c r="E13" s="360"/>
      <c r="F13" s="360"/>
      <c r="G13" s="360"/>
      <c r="H13" s="360"/>
      <c r="I13" s="360"/>
      <c r="J13" s="360"/>
      <c r="K13" s="360"/>
    </row>
    <row r="14" spans="1:11" x14ac:dyDescent="0.55000000000000004">
      <c r="B14" s="13"/>
    </row>
    <row r="15" spans="1:11" x14ac:dyDescent="0.55000000000000004">
      <c r="B15" s="13"/>
    </row>
  </sheetData>
  <mergeCells count="12">
    <mergeCell ref="C13:K13"/>
    <mergeCell ref="A2:I2"/>
    <mergeCell ref="C3:G3"/>
    <mergeCell ref="C4:K4"/>
    <mergeCell ref="C5:K5"/>
    <mergeCell ref="C6:K6"/>
    <mergeCell ref="C7:K7"/>
    <mergeCell ref="C8:K8"/>
    <mergeCell ref="C9:K9"/>
    <mergeCell ref="C10:K10"/>
    <mergeCell ref="C11:K11"/>
    <mergeCell ref="C12:K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E16" sqref="E16"/>
    </sheetView>
  </sheetViews>
  <sheetFormatPr defaultRowHeight="23.25" x14ac:dyDescent="0.55000000000000004"/>
  <cols>
    <col min="1" max="1" width="9" style="12"/>
    <col min="2" max="3" width="9" style="14"/>
    <col min="4" max="4" width="9" style="15"/>
    <col min="5" max="5" width="9" style="16"/>
    <col min="6" max="7" width="9" style="15"/>
    <col min="8" max="8" width="9" style="16"/>
    <col min="9" max="16384" width="9" style="6"/>
  </cols>
  <sheetData>
    <row r="1" spans="1:9" x14ac:dyDescent="0.55000000000000004">
      <c r="A1" s="17"/>
      <c r="B1" s="18"/>
      <c r="C1" s="18"/>
      <c r="D1" s="19"/>
      <c r="E1" s="17"/>
      <c r="F1" s="19"/>
      <c r="G1" s="19"/>
      <c r="H1" s="20"/>
      <c r="I1" s="21" t="s">
        <v>12</v>
      </c>
    </row>
    <row r="2" spans="1:9" x14ac:dyDescent="0.55000000000000004">
      <c r="A2" s="363" t="s">
        <v>34</v>
      </c>
      <c r="B2" s="363"/>
      <c r="C2" s="363"/>
      <c r="D2" s="363"/>
      <c r="E2" s="363"/>
      <c r="F2" s="363"/>
      <c r="G2" s="363"/>
      <c r="H2" s="363"/>
      <c r="I2" s="363"/>
    </row>
    <row r="3" spans="1:9" x14ac:dyDescent="0.55000000000000004">
      <c r="A3" s="364" t="s">
        <v>35</v>
      </c>
      <c r="B3" s="364"/>
      <c r="C3" s="364"/>
      <c r="D3" s="364"/>
      <c r="E3" s="364"/>
      <c r="F3" s="364"/>
      <c r="G3" s="364"/>
      <c r="H3" s="364"/>
      <c r="I3" s="364"/>
    </row>
    <row r="4" spans="1:9" x14ac:dyDescent="0.55000000000000004">
      <c r="A4" s="365" t="s">
        <v>36</v>
      </c>
      <c r="B4" s="365"/>
      <c r="C4" s="365"/>
      <c r="D4" s="365"/>
      <c r="E4" s="365"/>
      <c r="F4" s="365"/>
      <c r="G4" s="365"/>
      <c r="H4" s="365"/>
      <c r="I4" s="365"/>
    </row>
    <row r="5" spans="1:9" x14ac:dyDescent="0.55000000000000004">
      <c r="A5" s="22" t="s">
        <v>0</v>
      </c>
      <c r="B5" s="22" t="s">
        <v>1</v>
      </c>
      <c r="C5" s="22" t="s">
        <v>37</v>
      </c>
      <c r="D5" s="23" t="s">
        <v>3</v>
      </c>
      <c r="E5" s="22" t="s">
        <v>4</v>
      </c>
      <c r="F5" s="24" t="s">
        <v>38</v>
      </c>
      <c r="G5" s="24" t="s">
        <v>39</v>
      </c>
      <c r="H5" s="22" t="s">
        <v>40</v>
      </c>
      <c r="I5" s="25" t="s">
        <v>8</v>
      </c>
    </row>
    <row r="6" spans="1:9" x14ac:dyDescent="0.55000000000000004">
      <c r="A6" s="26"/>
      <c r="B6" s="26"/>
      <c r="C6" s="26" t="s">
        <v>41</v>
      </c>
      <c r="D6" s="27" t="s">
        <v>42</v>
      </c>
      <c r="E6" s="26"/>
      <c r="F6" s="27" t="s">
        <v>43</v>
      </c>
      <c r="G6" s="27" t="s">
        <v>44</v>
      </c>
      <c r="H6" s="26" t="s">
        <v>45</v>
      </c>
      <c r="I6" s="28" t="s">
        <v>9</v>
      </c>
    </row>
    <row r="7" spans="1:9" x14ac:dyDescent="0.55000000000000004">
      <c r="A7" s="29" t="s">
        <v>46</v>
      </c>
      <c r="B7" s="29" t="s">
        <v>47</v>
      </c>
      <c r="C7" s="30" t="s">
        <v>48</v>
      </c>
      <c r="D7" s="30" t="s">
        <v>49</v>
      </c>
      <c r="E7" s="30" t="s">
        <v>50</v>
      </c>
      <c r="F7" s="30" t="s">
        <v>51</v>
      </c>
      <c r="G7" s="30" t="s">
        <v>52</v>
      </c>
      <c r="H7" s="30" t="s">
        <v>53</v>
      </c>
      <c r="I7" s="29" t="s">
        <v>54</v>
      </c>
    </row>
    <row r="8" spans="1:9" x14ac:dyDescent="0.55000000000000004">
      <c r="A8" s="31"/>
      <c r="B8" s="32"/>
      <c r="C8" s="32"/>
      <c r="D8" s="33"/>
      <c r="E8" s="34"/>
      <c r="F8" s="33"/>
      <c r="G8" s="33"/>
      <c r="H8" s="34"/>
      <c r="I8" s="35"/>
    </row>
    <row r="9" spans="1:9" x14ac:dyDescent="0.55000000000000004">
      <c r="A9" s="31"/>
      <c r="B9" s="32"/>
      <c r="C9" s="32"/>
      <c r="D9" s="33"/>
      <c r="E9" s="34"/>
      <c r="F9" s="33"/>
      <c r="G9" s="33"/>
      <c r="H9" s="34"/>
      <c r="I9" s="35"/>
    </row>
    <row r="10" spans="1:9" x14ac:dyDescent="0.55000000000000004">
      <c r="A10" s="31"/>
      <c r="B10" s="32"/>
      <c r="C10" s="32"/>
      <c r="D10" s="33"/>
      <c r="E10" s="34"/>
      <c r="F10" s="33"/>
      <c r="G10" s="33"/>
      <c r="H10" s="34"/>
      <c r="I10" s="35"/>
    </row>
    <row r="11" spans="1:9" x14ac:dyDescent="0.55000000000000004">
      <c r="A11" s="31"/>
      <c r="B11" s="32"/>
      <c r="C11" s="32"/>
      <c r="D11" s="33"/>
      <c r="E11" s="34"/>
      <c r="F11" s="33"/>
      <c r="G11" s="33"/>
      <c r="H11" s="34"/>
      <c r="I11" s="35"/>
    </row>
    <row r="12" spans="1:9" x14ac:dyDescent="0.55000000000000004">
      <c r="A12" s="31"/>
      <c r="B12" s="32"/>
      <c r="C12" s="32"/>
      <c r="D12" s="33"/>
      <c r="E12" s="34"/>
      <c r="F12" s="33"/>
      <c r="G12" s="33"/>
      <c r="H12" s="34"/>
      <c r="I12" s="35"/>
    </row>
    <row r="13" spans="1:9" x14ac:dyDescent="0.55000000000000004">
      <c r="A13" s="31"/>
      <c r="B13" s="32"/>
      <c r="C13" s="32"/>
      <c r="D13" s="33"/>
      <c r="E13" s="34"/>
      <c r="F13" s="33"/>
      <c r="G13" s="33"/>
      <c r="H13" s="34"/>
      <c r="I13" s="35"/>
    </row>
    <row r="14" spans="1:9" x14ac:dyDescent="0.55000000000000004">
      <c r="A14" s="31"/>
      <c r="B14" s="32"/>
      <c r="C14" s="32"/>
      <c r="D14" s="33"/>
      <c r="E14" s="34"/>
      <c r="F14" s="33"/>
      <c r="G14" s="33"/>
      <c r="H14" s="34"/>
      <c r="I14" s="35"/>
    </row>
    <row r="15" spans="1:9" x14ac:dyDescent="0.55000000000000004">
      <c r="A15" s="31"/>
      <c r="B15" s="32"/>
      <c r="C15" s="32"/>
      <c r="D15" s="33"/>
      <c r="E15" s="34"/>
      <c r="F15" s="33"/>
      <c r="G15" s="33"/>
      <c r="H15" s="34"/>
      <c r="I15" s="35"/>
    </row>
    <row r="16" spans="1:9" x14ac:dyDescent="0.55000000000000004">
      <c r="A16" s="31"/>
      <c r="B16" s="32"/>
      <c r="C16" s="32"/>
      <c r="D16" s="33"/>
      <c r="E16" s="34"/>
      <c r="F16" s="33"/>
      <c r="G16" s="33"/>
      <c r="H16" s="34"/>
      <c r="I16" s="35"/>
    </row>
    <row r="17" spans="1:9" x14ac:dyDescent="0.55000000000000004">
      <c r="A17" s="31"/>
      <c r="B17" s="32"/>
      <c r="C17" s="32"/>
      <c r="D17" s="33"/>
      <c r="E17" s="34"/>
      <c r="F17" s="33"/>
      <c r="G17" s="33"/>
      <c r="H17" s="34"/>
      <c r="I17" s="35"/>
    </row>
    <row r="18" spans="1:9" x14ac:dyDescent="0.55000000000000004">
      <c r="A18" s="31"/>
      <c r="B18" s="32"/>
      <c r="C18" s="32"/>
      <c r="D18" s="33"/>
      <c r="E18" s="34"/>
      <c r="F18" s="33"/>
      <c r="G18" s="33"/>
      <c r="H18" s="34"/>
      <c r="I18" s="35"/>
    </row>
    <row r="19" spans="1:9" x14ac:dyDescent="0.55000000000000004">
      <c r="A19" s="31"/>
      <c r="B19" s="32"/>
      <c r="C19" s="32"/>
      <c r="D19" s="33"/>
      <c r="E19" s="34"/>
      <c r="F19" s="33"/>
      <c r="G19" s="33"/>
      <c r="H19" s="34"/>
      <c r="I19" s="35"/>
    </row>
    <row r="20" spans="1:9" x14ac:dyDescent="0.55000000000000004">
      <c r="A20" s="31"/>
      <c r="B20" s="32"/>
      <c r="C20" s="32"/>
      <c r="D20" s="33"/>
      <c r="E20" s="34"/>
      <c r="F20" s="33"/>
      <c r="G20" s="33"/>
      <c r="H20" s="34"/>
      <c r="I20" s="35"/>
    </row>
    <row r="21" spans="1:9" x14ac:dyDescent="0.55000000000000004">
      <c r="A21" s="31"/>
      <c r="B21" s="32"/>
      <c r="C21" s="32"/>
      <c r="D21" s="33"/>
      <c r="E21" s="34"/>
      <c r="F21" s="33"/>
      <c r="G21" s="33"/>
      <c r="H21" s="34"/>
      <c r="I21" s="35"/>
    </row>
    <row r="22" spans="1:9" x14ac:dyDescent="0.55000000000000004">
      <c r="A22" s="31"/>
      <c r="B22" s="32"/>
      <c r="C22" s="32"/>
      <c r="D22" s="33"/>
      <c r="E22" s="34"/>
      <c r="F22" s="33"/>
      <c r="G22" s="33"/>
      <c r="H22" s="34"/>
      <c r="I22" s="35"/>
    </row>
    <row r="23" spans="1:9" x14ac:dyDescent="0.55000000000000004">
      <c r="A23" s="31"/>
      <c r="B23" s="32"/>
      <c r="C23" s="32"/>
      <c r="D23" s="33"/>
      <c r="E23" s="34"/>
      <c r="F23" s="33"/>
      <c r="G23" s="33"/>
      <c r="H23" s="34"/>
      <c r="I23" s="35"/>
    </row>
    <row r="24" spans="1:9" x14ac:dyDescent="0.55000000000000004">
      <c r="A24" s="31"/>
      <c r="B24" s="32"/>
      <c r="C24" s="32"/>
      <c r="D24" s="33"/>
      <c r="E24" s="34"/>
      <c r="F24" s="33"/>
      <c r="G24" s="33"/>
      <c r="H24" s="34"/>
      <c r="I24" s="35"/>
    </row>
    <row r="25" spans="1:9" x14ac:dyDescent="0.55000000000000004">
      <c r="A25" s="31"/>
      <c r="B25" s="32"/>
      <c r="C25" s="32"/>
      <c r="D25" s="33"/>
      <c r="E25" s="34"/>
      <c r="F25" s="33"/>
      <c r="G25" s="33"/>
      <c r="H25" s="34"/>
      <c r="I25" s="35"/>
    </row>
    <row r="26" spans="1:9" x14ac:dyDescent="0.55000000000000004">
      <c r="A26" s="31"/>
      <c r="B26" s="32"/>
      <c r="C26" s="32"/>
      <c r="D26" s="33"/>
      <c r="E26" s="34"/>
      <c r="F26" s="33"/>
      <c r="G26" s="33"/>
      <c r="H26" s="34"/>
      <c r="I26" s="35"/>
    </row>
    <row r="27" spans="1:9" x14ac:dyDescent="0.55000000000000004">
      <c r="A27" s="31"/>
      <c r="B27" s="32"/>
      <c r="C27" s="32"/>
      <c r="D27" s="33"/>
      <c r="E27" s="34"/>
      <c r="F27" s="33"/>
      <c r="G27" s="33"/>
      <c r="H27" s="34"/>
      <c r="I27" s="35"/>
    </row>
  </sheetData>
  <mergeCells count="3">
    <mergeCell ref="A2:I2"/>
    <mergeCell ref="A3:I3"/>
    <mergeCell ref="A4:I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3"/>
  <sheetViews>
    <sheetView tabSelected="1" topLeftCell="A241" zoomScaleNormal="100" workbookViewId="0">
      <selection sqref="A1:K233"/>
    </sheetView>
  </sheetViews>
  <sheetFormatPr defaultRowHeight="18.75" x14ac:dyDescent="0.3"/>
  <cols>
    <col min="1" max="1" width="5.875" style="66" bestFit="1" customWidth="1"/>
    <col min="2" max="2" width="35.75" style="40" customWidth="1"/>
    <col min="3" max="3" width="16.75" style="40" bestFit="1" customWidth="1"/>
    <col min="4" max="4" width="11.25" style="40" customWidth="1"/>
    <col min="5" max="5" width="13.25" style="40" customWidth="1"/>
    <col min="6" max="6" width="34.75" style="40" bestFit="1" customWidth="1"/>
    <col min="7" max="7" width="9.625" style="40" bestFit="1" customWidth="1"/>
    <col min="8" max="8" width="34.75" style="40" bestFit="1" customWidth="1"/>
    <col min="9" max="9" width="12.375" style="40" customWidth="1"/>
    <col min="10" max="10" width="19.75" style="40" customWidth="1"/>
    <col min="11" max="11" width="37.125" style="40" bestFit="1" customWidth="1"/>
    <col min="12" max="16384" width="9" style="40"/>
  </cols>
  <sheetData>
    <row r="1" spans="1:13" x14ac:dyDescent="0.3">
      <c r="A1" s="388" t="s">
        <v>94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9"/>
      <c r="M1" s="39"/>
    </row>
    <row r="2" spans="1:13" x14ac:dyDescent="0.3">
      <c r="A2" s="388" t="s">
        <v>478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9"/>
      <c r="M2" s="39"/>
    </row>
    <row r="3" spans="1:13" x14ac:dyDescent="0.3">
      <c r="A3" s="389" t="s">
        <v>0</v>
      </c>
      <c r="B3" s="389" t="s">
        <v>1</v>
      </c>
      <c r="C3" s="389" t="s">
        <v>2</v>
      </c>
      <c r="D3" s="390" t="s">
        <v>3</v>
      </c>
      <c r="E3" s="389" t="s">
        <v>4</v>
      </c>
      <c r="F3" s="390" t="s">
        <v>5</v>
      </c>
      <c r="G3" s="390"/>
      <c r="H3" s="390" t="s">
        <v>6</v>
      </c>
      <c r="I3" s="390"/>
      <c r="J3" s="389" t="s">
        <v>7</v>
      </c>
      <c r="K3" s="41" t="s">
        <v>8</v>
      </c>
    </row>
    <row r="4" spans="1:13" x14ac:dyDescent="0.3">
      <c r="A4" s="389"/>
      <c r="B4" s="389"/>
      <c r="C4" s="389"/>
      <c r="D4" s="390"/>
      <c r="E4" s="389"/>
      <c r="F4" s="390"/>
      <c r="G4" s="390"/>
      <c r="H4" s="390"/>
      <c r="I4" s="390"/>
      <c r="J4" s="389"/>
      <c r="K4" s="41" t="s">
        <v>9</v>
      </c>
    </row>
    <row r="5" spans="1:13" s="46" customFormat="1" x14ac:dyDescent="0.2">
      <c r="A5" s="42">
        <v>1</v>
      </c>
      <c r="B5" s="37" t="s">
        <v>95</v>
      </c>
      <c r="C5" s="43">
        <v>4250</v>
      </c>
      <c r="D5" s="43">
        <v>4250</v>
      </c>
      <c r="E5" s="36" t="s">
        <v>11</v>
      </c>
      <c r="F5" s="47" t="s">
        <v>85</v>
      </c>
      <c r="G5" s="45">
        <v>4250</v>
      </c>
      <c r="H5" s="44" t="s">
        <v>85</v>
      </c>
      <c r="I5" s="45">
        <v>4250</v>
      </c>
      <c r="J5" s="36" t="s">
        <v>10</v>
      </c>
      <c r="K5" s="60" t="s">
        <v>96</v>
      </c>
    </row>
    <row r="6" spans="1:13" s="46" customFormat="1" x14ac:dyDescent="0.2">
      <c r="A6" s="42">
        <f>A5+1</f>
        <v>2</v>
      </c>
      <c r="B6" s="37" t="s">
        <v>97</v>
      </c>
      <c r="C6" s="43">
        <v>2200</v>
      </c>
      <c r="D6" s="43">
        <v>2200</v>
      </c>
      <c r="E6" s="36" t="s">
        <v>11</v>
      </c>
      <c r="F6" s="47" t="s">
        <v>55</v>
      </c>
      <c r="G6" s="45">
        <v>2200</v>
      </c>
      <c r="H6" s="44" t="s">
        <v>55</v>
      </c>
      <c r="I6" s="45">
        <v>2200</v>
      </c>
      <c r="J6" s="36" t="s">
        <v>10</v>
      </c>
      <c r="K6" s="60" t="s">
        <v>98</v>
      </c>
    </row>
    <row r="7" spans="1:13" s="46" customFormat="1" ht="37.5" customHeight="1" x14ac:dyDescent="0.2">
      <c r="A7" s="42">
        <f t="shared" ref="A7:A59" si="0">A6+1</f>
        <v>3</v>
      </c>
      <c r="B7" s="37" t="s">
        <v>99</v>
      </c>
      <c r="C7" s="43">
        <v>3000</v>
      </c>
      <c r="D7" s="43">
        <v>3000</v>
      </c>
      <c r="E7" s="36" t="s">
        <v>11</v>
      </c>
      <c r="F7" s="47" t="s">
        <v>100</v>
      </c>
      <c r="G7" s="45">
        <v>3000</v>
      </c>
      <c r="H7" s="44" t="s">
        <v>100</v>
      </c>
      <c r="I7" s="45">
        <v>3000</v>
      </c>
      <c r="J7" s="36" t="s">
        <v>10</v>
      </c>
      <c r="K7" s="60" t="s">
        <v>101</v>
      </c>
    </row>
    <row r="8" spans="1:13" s="46" customFormat="1" ht="37.5" x14ac:dyDescent="0.2">
      <c r="A8" s="42">
        <f>A7+1</f>
        <v>4</v>
      </c>
      <c r="B8" s="37" t="s">
        <v>102</v>
      </c>
      <c r="C8" s="43">
        <v>3195</v>
      </c>
      <c r="D8" s="43">
        <v>3195</v>
      </c>
      <c r="E8" s="36" t="s">
        <v>11</v>
      </c>
      <c r="F8" s="47" t="s">
        <v>124</v>
      </c>
      <c r="G8" s="43">
        <v>3195</v>
      </c>
      <c r="H8" s="44" t="s">
        <v>124</v>
      </c>
      <c r="I8" s="43">
        <v>3195</v>
      </c>
      <c r="J8" s="36" t="s">
        <v>10</v>
      </c>
      <c r="K8" s="60" t="s">
        <v>479</v>
      </c>
    </row>
    <row r="9" spans="1:13" s="46" customFormat="1" ht="37.5" x14ac:dyDescent="0.2">
      <c r="A9" s="42">
        <f t="shared" si="0"/>
        <v>5</v>
      </c>
      <c r="B9" s="37" t="s">
        <v>103</v>
      </c>
      <c r="C9" s="43">
        <v>2400</v>
      </c>
      <c r="D9" s="43">
        <v>2400</v>
      </c>
      <c r="E9" s="36" t="s">
        <v>11</v>
      </c>
      <c r="F9" s="47" t="s">
        <v>104</v>
      </c>
      <c r="G9" s="45">
        <v>2400</v>
      </c>
      <c r="H9" s="44" t="s">
        <v>104</v>
      </c>
      <c r="I9" s="47">
        <v>2400</v>
      </c>
      <c r="J9" s="36" t="s">
        <v>10</v>
      </c>
      <c r="K9" s="60" t="s">
        <v>105</v>
      </c>
    </row>
    <row r="10" spans="1:13" s="46" customFormat="1" x14ac:dyDescent="0.2">
      <c r="A10" s="42">
        <f t="shared" si="0"/>
        <v>6</v>
      </c>
      <c r="B10" s="37" t="s">
        <v>106</v>
      </c>
      <c r="C10" s="43">
        <v>495</v>
      </c>
      <c r="D10" s="43">
        <v>495</v>
      </c>
      <c r="E10" s="36" t="s">
        <v>11</v>
      </c>
      <c r="F10" s="47" t="s">
        <v>56</v>
      </c>
      <c r="G10" s="45">
        <v>495</v>
      </c>
      <c r="H10" s="44" t="s">
        <v>56</v>
      </c>
      <c r="I10" s="45">
        <v>495</v>
      </c>
      <c r="J10" s="36" t="s">
        <v>10</v>
      </c>
      <c r="K10" s="60" t="s">
        <v>107</v>
      </c>
    </row>
    <row r="11" spans="1:13" s="46" customFormat="1" ht="37.5" x14ac:dyDescent="0.2">
      <c r="A11" s="42">
        <f t="shared" si="0"/>
        <v>7</v>
      </c>
      <c r="B11" s="37" t="s">
        <v>108</v>
      </c>
      <c r="C11" s="43">
        <v>110</v>
      </c>
      <c r="D11" s="43">
        <v>110</v>
      </c>
      <c r="E11" s="36" t="s">
        <v>11</v>
      </c>
      <c r="F11" s="47" t="s">
        <v>109</v>
      </c>
      <c r="G11" s="45">
        <v>110</v>
      </c>
      <c r="H11" s="44" t="s">
        <v>109</v>
      </c>
      <c r="I11" s="45">
        <v>110</v>
      </c>
      <c r="J11" s="36" t="s">
        <v>10</v>
      </c>
      <c r="K11" s="60" t="s">
        <v>110</v>
      </c>
    </row>
    <row r="12" spans="1:13" s="46" customFormat="1" ht="57.75" customHeight="1" x14ac:dyDescent="0.2">
      <c r="A12" s="42">
        <f t="shared" si="0"/>
        <v>8</v>
      </c>
      <c r="B12" s="37" t="s">
        <v>57</v>
      </c>
      <c r="C12" s="43">
        <v>7890</v>
      </c>
      <c r="D12" s="43">
        <v>7890</v>
      </c>
      <c r="E12" s="36" t="s">
        <v>11</v>
      </c>
      <c r="F12" s="47" t="s">
        <v>55</v>
      </c>
      <c r="G12" s="45">
        <v>7890</v>
      </c>
      <c r="H12" s="44" t="s">
        <v>55</v>
      </c>
      <c r="I12" s="45">
        <v>7890</v>
      </c>
      <c r="J12" s="36" t="s">
        <v>10</v>
      </c>
      <c r="K12" s="60" t="s">
        <v>111</v>
      </c>
    </row>
    <row r="13" spans="1:13" s="46" customFormat="1" ht="37.5" x14ac:dyDescent="0.2">
      <c r="A13" s="42">
        <f>A12+1</f>
        <v>9</v>
      </c>
      <c r="B13" s="37" t="s">
        <v>112</v>
      </c>
      <c r="C13" s="43">
        <v>16585</v>
      </c>
      <c r="D13" s="43">
        <v>16585</v>
      </c>
      <c r="E13" s="36" t="s">
        <v>11</v>
      </c>
      <c r="F13" s="47" t="s">
        <v>113</v>
      </c>
      <c r="G13" s="43">
        <v>16585</v>
      </c>
      <c r="H13" s="44" t="s">
        <v>113</v>
      </c>
      <c r="I13" s="43">
        <v>16585</v>
      </c>
      <c r="J13" s="36" t="s">
        <v>10</v>
      </c>
      <c r="K13" s="60" t="s">
        <v>114</v>
      </c>
    </row>
    <row r="14" spans="1:13" s="46" customFormat="1" ht="37.5" x14ac:dyDescent="0.2">
      <c r="A14" s="42">
        <f t="shared" si="0"/>
        <v>10</v>
      </c>
      <c r="B14" s="48" t="s">
        <v>117</v>
      </c>
      <c r="C14" s="45">
        <v>3620</v>
      </c>
      <c r="D14" s="45">
        <v>3620</v>
      </c>
      <c r="E14" s="36" t="s">
        <v>11</v>
      </c>
      <c r="F14" s="47" t="s">
        <v>115</v>
      </c>
      <c r="G14" s="45">
        <v>3620</v>
      </c>
      <c r="H14" s="44" t="s">
        <v>115</v>
      </c>
      <c r="I14" s="45">
        <v>3620</v>
      </c>
      <c r="J14" s="36" t="s">
        <v>10</v>
      </c>
      <c r="K14" s="60" t="s">
        <v>116</v>
      </c>
    </row>
    <row r="15" spans="1:13" s="46" customFormat="1" ht="37.5" x14ac:dyDescent="0.2">
      <c r="A15" s="42">
        <f t="shared" si="0"/>
        <v>11</v>
      </c>
      <c r="B15" s="48" t="s">
        <v>120</v>
      </c>
      <c r="C15" s="45">
        <v>2000</v>
      </c>
      <c r="D15" s="45">
        <v>2000</v>
      </c>
      <c r="E15" s="36" t="s">
        <v>11</v>
      </c>
      <c r="F15" s="47" t="s">
        <v>121</v>
      </c>
      <c r="G15" s="45">
        <v>2000</v>
      </c>
      <c r="H15" s="44" t="s">
        <v>121</v>
      </c>
      <c r="I15" s="45">
        <v>2000</v>
      </c>
      <c r="J15" s="36" t="s">
        <v>10</v>
      </c>
      <c r="K15" s="60" t="s">
        <v>122</v>
      </c>
    </row>
    <row r="16" spans="1:13" s="46" customFormat="1" ht="37.5" x14ac:dyDescent="0.2">
      <c r="A16" s="42">
        <f t="shared" si="0"/>
        <v>12</v>
      </c>
      <c r="B16" s="48" t="s">
        <v>118</v>
      </c>
      <c r="C16" s="45">
        <v>17115</v>
      </c>
      <c r="D16" s="45">
        <v>17115</v>
      </c>
      <c r="E16" s="36" t="s">
        <v>11</v>
      </c>
      <c r="F16" s="47" t="s">
        <v>119</v>
      </c>
      <c r="G16" s="45">
        <v>17115</v>
      </c>
      <c r="H16" s="44" t="s">
        <v>119</v>
      </c>
      <c r="I16" s="45">
        <v>17115</v>
      </c>
      <c r="J16" s="36" t="s">
        <v>10</v>
      </c>
      <c r="K16" s="60" t="s">
        <v>130</v>
      </c>
    </row>
    <row r="17" spans="1:11" s="46" customFormat="1" x14ac:dyDescent="0.2">
      <c r="A17" s="42">
        <f t="shared" si="0"/>
        <v>13</v>
      </c>
      <c r="B17" s="37" t="s">
        <v>58</v>
      </c>
      <c r="C17" s="43">
        <v>2650</v>
      </c>
      <c r="D17" s="43">
        <v>2650</v>
      </c>
      <c r="E17" s="36" t="s">
        <v>11</v>
      </c>
      <c r="F17" s="47" t="s">
        <v>104</v>
      </c>
      <c r="G17" s="43">
        <v>2650</v>
      </c>
      <c r="H17" s="44" t="s">
        <v>104</v>
      </c>
      <c r="I17" s="43">
        <v>2650</v>
      </c>
      <c r="J17" s="36" t="s">
        <v>10</v>
      </c>
      <c r="K17" s="60" t="s">
        <v>123</v>
      </c>
    </row>
    <row r="18" spans="1:11" s="46" customFormat="1" ht="37.5" x14ac:dyDescent="0.2">
      <c r="A18" s="42">
        <f t="shared" si="0"/>
        <v>14</v>
      </c>
      <c r="B18" s="37" t="s">
        <v>125</v>
      </c>
      <c r="C18" s="43">
        <v>3641</v>
      </c>
      <c r="D18" s="43">
        <v>3641</v>
      </c>
      <c r="E18" s="36" t="s">
        <v>11</v>
      </c>
      <c r="F18" s="47" t="s">
        <v>124</v>
      </c>
      <c r="G18" s="43">
        <v>3641</v>
      </c>
      <c r="H18" s="44" t="s">
        <v>124</v>
      </c>
      <c r="I18" s="43">
        <v>3641</v>
      </c>
      <c r="J18" s="36" t="s">
        <v>10</v>
      </c>
      <c r="K18" s="60" t="s">
        <v>126</v>
      </c>
    </row>
    <row r="19" spans="1:11" s="46" customFormat="1" ht="37.5" x14ac:dyDescent="0.2">
      <c r="A19" s="42">
        <f t="shared" si="0"/>
        <v>15</v>
      </c>
      <c r="B19" s="37" t="s">
        <v>127</v>
      </c>
      <c r="C19" s="43">
        <v>33491</v>
      </c>
      <c r="D19" s="43">
        <v>33491</v>
      </c>
      <c r="E19" s="36" t="s">
        <v>11</v>
      </c>
      <c r="F19" s="48" t="s">
        <v>128</v>
      </c>
      <c r="G19" s="43">
        <v>33491</v>
      </c>
      <c r="H19" s="37" t="s">
        <v>128</v>
      </c>
      <c r="I19" s="43">
        <v>33491</v>
      </c>
      <c r="J19" s="36" t="s">
        <v>10</v>
      </c>
      <c r="K19" s="63" t="s">
        <v>129</v>
      </c>
    </row>
    <row r="20" spans="1:11" s="46" customFormat="1" ht="37.5" x14ac:dyDescent="0.2">
      <c r="A20" s="42">
        <f t="shared" si="0"/>
        <v>16</v>
      </c>
      <c r="B20" s="37" t="s">
        <v>131</v>
      </c>
      <c r="C20" s="43">
        <v>27150</v>
      </c>
      <c r="D20" s="43">
        <v>27150</v>
      </c>
      <c r="E20" s="61" t="s">
        <v>11</v>
      </c>
      <c r="F20" s="47" t="s">
        <v>115</v>
      </c>
      <c r="G20" s="43">
        <v>27150</v>
      </c>
      <c r="H20" s="44" t="s">
        <v>115</v>
      </c>
      <c r="I20" s="43">
        <v>27150</v>
      </c>
      <c r="J20" s="36" t="s">
        <v>10</v>
      </c>
      <c r="K20" s="60" t="s">
        <v>132</v>
      </c>
    </row>
    <row r="21" spans="1:11" s="46" customFormat="1" ht="37.5" x14ac:dyDescent="0.2">
      <c r="A21" s="42">
        <f t="shared" si="0"/>
        <v>17</v>
      </c>
      <c r="B21" s="37" t="s">
        <v>133</v>
      </c>
      <c r="C21" s="43">
        <v>3638</v>
      </c>
      <c r="D21" s="43">
        <v>3638</v>
      </c>
      <c r="E21" s="61" t="s">
        <v>11</v>
      </c>
      <c r="F21" s="48" t="s">
        <v>134</v>
      </c>
      <c r="G21" s="43">
        <v>3638</v>
      </c>
      <c r="H21" s="37" t="s">
        <v>134</v>
      </c>
      <c r="I21" s="43">
        <v>3638</v>
      </c>
      <c r="J21" s="36" t="s">
        <v>10</v>
      </c>
      <c r="K21" s="60" t="s">
        <v>135</v>
      </c>
    </row>
    <row r="22" spans="1:11" s="46" customFormat="1" ht="37.5" x14ac:dyDescent="0.2">
      <c r="A22" s="42">
        <f t="shared" si="0"/>
        <v>18</v>
      </c>
      <c r="B22" s="51" t="s">
        <v>136</v>
      </c>
      <c r="C22" s="52">
        <v>2400</v>
      </c>
      <c r="D22" s="52">
        <v>2400</v>
      </c>
      <c r="E22" s="61" t="s">
        <v>11</v>
      </c>
      <c r="F22" s="48" t="s">
        <v>56</v>
      </c>
      <c r="G22" s="45">
        <v>2400</v>
      </c>
      <c r="H22" s="37" t="s">
        <v>56</v>
      </c>
      <c r="I22" s="45">
        <v>2400</v>
      </c>
      <c r="J22" s="36" t="s">
        <v>10</v>
      </c>
      <c r="K22" s="63" t="s">
        <v>137</v>
      </c>
    </row>
    <row r="23" spans="1:11" s="46" customFormat="1" ht="37.5" x14ac:dyDescent="0.2">
      <c r="A23" s="42">
        <f t="shared" si="0"/>
        <v>19</v>
      </c>
      <c r="B23" s="53" t="s">
        <v>88</v>
      </c>
      <c r="C23" s="43">
        <v>1800</v>
      </c>
      <c r="D23" s="43">
        <v>1800</v>
      </c>
      <c r="E23" s="61" t="s">
        <v>11</v>
      </c>
      <c r="F23" s="48" t="s">
        <v>138</v>
      </c>
      <c r="G23" s="45">
        <v>1800</v>
      </c>
      <c r="H23" s="37" t="s">
        <v>138</v>
      </c>
      <c r="I23" s="45">
        <v>1800</v>
      </c>
      <c r="J23" s="36" t="s">
        <v>10</v>
      </c>
      <c r="K23" s="63" t="s">
        <v>139</v>
      </c>
    </row>
    <row r="24" spans="1:11" s="46" customFormat="1" ht="56.25" x14ac:dyDescent="0.2">
      <c r="A24" s="42">
        <f t="shared" si="0"/>
        <v>20</v>
      </c>
      <c r="B24" s="36" t="s">
        <v>74</v>
      </c>
      <c r="C24" s="43">
        <v>20200</v>
      </c>
      <c r="D24" s="43">
        <v>20200</v>
      </c>
      <c r="E24" s="54" t="s">
        <v>11</v>
      </c>
      <c r="F24" s="285" t="s">
        <v>78</v>
      </c>
      <c r="G24" s="43">
        <v>20200</v>
      </c>
      <c r="H24" s="55" t="s">
        <v>78</v>
      </c>
      <c r="I24" s="43">
        <v>20200</v>
      </c>
      <c r="J24" s="37" t="s">
        <v>152</v>
      </c>
      <c r="K24" s="63" t="s">
        <v>227</v>
      </c>
    </row>
    <row r="25" spans="1:11" s="46" customFormat="1" ht="56.25" x14ac:dyDescent="0.2">
      <c r="A25" s="42">
        <f t="shared" si="0"/>
        <v>21</v>
      </c>
      <c r="B25" s="37" t="s">
        <v>73</v>
      </c>
      <c r="C25" s="43">
        <v>7675</v>
      </c>
      <c r="D25" s="43">
        <v>7675</v>
      </c>
      <c r="E25" s="54" t="s">
        <v>11</v>
      </c>
      <c r="F25" s="285" t="s">
        <v>77</v>
      </c>
      <c r="G25" s="43">
        <v>7675</v>
      </c>
      <c r="H25" s="55" t="s">
        <v>77</v>
      </c>
      <c r="I25" s="43">
        <v>7675</v>
      </c>
      <c r="J25" s="37" t="s">
        <v>145</v>
      </c>
      <c r="K25" s="63" t="s">
        <v>228</v>
      </c>
    </row>
    <row r="26" spans="1:11" s="46" customFormat="1" ht="56.25" x14ac:dyDescent="0.2">
      <c r="A26" s="42">
        <f t="shared" si="0"/>
        <v>22</v>
      </c>
      <c r="B26" s="36" t="s">
        <v>74</v>
      </c>
      <c r="C26" s="43">
        <v>34603.800000000003</v>
      </c>
      <c r="D26" s="43">
        <v>34603.800000000003</v>
      </c>
      <c r="E26" s="54" t="s">
        <v>11</v>
      </c>
      <c r="F26" s="47" t="s">
        <v>91</v>
      </c>
      <c r="G26" s="43">
        <v>34603.800000000003</v>
      </c>
      <c r="H26" s="44" t="s">
        <v>91</v>
      </c>
      <c r="I26" s="43">
        <v>34603.800000000003</v>
      </c>
      <c r="J26" s="37" t="s">
        <v>145</v>
      </c>
      <c r="K26" s="63" t="s">
        <v>229</v>
      </c>
    </row>
    <row r="27" spans="1:11" s="46" customFormat="1" ht="56.25" x14ac:dyDescent="0.2">
      <c r="A27" s="42">
        <f t="shared" si="0"/>
        <v>23</v>
      </c>
      <c r="B27" s="36" t="s">
        <v>74</v>
      </c>
      <c r="C27" s="43">
        <v>15000</v>
      </c>
      <c r="D27" s="43">
        <v>15000</v>
      </c>
      <c r="E27" s="54" t="s">
        <v>11</v>
      </c>
      <c r="F27" s="285" t="s">
        <v>77</v>
      </c>
      <c r="G27" s="43">
        <v>15000</v>
      </c>
      <c r="H27" s="55" t="s">
        <v>77</v>
      </c>
      <c r="I27" s="43">
        <v>15000</v>
      </c>
      <c r="J27" s="37" t="s">
        <v>145</v>
      </c>
      <c r="K27" s="63" t="s">
        <v>151</v>
      </c>
    </row>
    <row r="28" spans="1:11" s="46" customFormat="1" ht="56.25" x14ac:dyDescent="0.2">
      <c r="A28" s="42">
        <f t="shared" si="0"/>
        <v>24</v>
      </c>
      <c r="B28" s="37" t="s">
        <v>140</v>
      </c>
      <c r="C28" s="43">
        <v>6893</v>
      </c>
      <c r="D28" s="43">
        <v>6893</v>
      </c>
      <c r="E28" s="56" t="s">
        <v>11</v>
      </c>
      <c r="F28" s="47" t="s">
        <v>80</v>
      </c>
      <c r="G28" s="43">
        <v>6893</v>
      </c>
      <c r="H28" s="44" t="s">
        <v>80</v>
      </c>
      <c r="I28" s="43">
        <v>6893</v>
      </c>
      <c r="J28" s="37" t="s">
        <v>145</v>
      </c>
      <c r="K28" s="63" t="s">
        <v>150</v>
      </c>
    </row>
    <row r="29" spans="1:11" s="46" customFormat="1" ht="56.25" x14ac:dyDescent="0.2">
      <c r="A29" s="42">
        <f t="shared" si="0"/>
        <v>25</v>
      </c>
      <c r="B29" s="37" t="s">
        <v>90</v>
      </c>
      <c r="C29" s="43">
        <v>10200</v>
      </c>
      <c r="D29" s="43">
        <v>10200</v>
      </c>
      <c r="E29" s="56" t="s">
        <v>11</v>
      </c>
      <c r="F29" s="285" t="s">
        <v>77</v>
      </c>
      <c r="G29" s="43">
        <v>10200</v>
      </c>
      <c r="H29" s="55" t="s">
        <v>77</v>
      </c>
      <c r="I29" s="43">
        <v>10200</v>
      </c>
      <c r="J29" s="37" t="s">
        <v>145</v>
      </c>
      <c r="K29" s="63" t="s">
        <v>149</v>
      </c>
    </row>
    <row r="30" spans="1:11" s="46" customFormat="1" ht="56.25" x14ac:dyDescent="0.2">
      <c r="A30" s="42">
        <f t="shared" si="0"/>
        <v>26</v>
      </c>
      <c r="B30" s="37" t="s">
        <v>90</v>
      </c>
      <c r="C30" s="43">
        <v>1262.5999999999999</v>
      </c>
      <c r="D30" s="43">
        <v>1262.5999999999999</v>
      </c>
      <c r="E30" s="56" t="s">
        <v>11</v>
      </c>
      <c r="F30" s="47" t="s">
        <v>141</v>
      </c>
      <c r="G30" s="43">
        <v>1262.5999999999999</v>
      </c>
      <c r="H30" s="44" t="s">
        <v>141</v>
      </c>
      <c r="I30" s="43">
        <v>1262.5999999999999</v>
      </c>
      <c r="J30" s="37" t="s">
        <v>145</v>
      </c>
      <c r="K30" s="63" t="s">
        <v>148</v>
      </c>
    </row>
    <row r="31" spans="1:11" s="46" customFormat="1" ht="56.25" x14ac:dyDescent="0.2">
      <c r="A31" s="42">
        <f t="shared" si="0"/>
        <v>27</v>
      </c>
      <c r="B31" s="37" t="s">
        <v>75</v>
      </c>
      <c r="C31" s="43">
        <v>26520</v>
      </c>
      <c r="D31" s="43">
        <v>26520</v>
      </c>
      <c r="E31" s="56" t="s">
        <v>11</v>
      </c>
      <c r="F31" s="47" t="s">
        <v>79</v>
      </c>
      <c r="G31" s="43">
        <v>26520</v>
      </c>
      <c r="H31" s="44" t="s">
        <v>79</v>
      </c>
      <c r="I31" s="43">
        <v>26520</v>
      </c>
      <c r="J31" s="37" t="s">
        <v>145</v>
      </c>
      <c r="K31" s="63" t="s">
        <v>143</v>
      </c>
    </row>
    <row r="32" spans="1:11" s="46" customFormat="1" ht="56.25" x14ac:dyDescent="0.2">
      <c r="A32" s="42">
        <f t="shared" si="0"/>
        <v>28</v>
      </c>
      <c r="B32" s="37" t="s">
        <v>90</v>
      </c>
      <c r="C32" s="43">
        <v>14100</v>
      </c>
      <c r="D32" s="43">
        <v>14100</v>
      </c>
      <c r="E32" s="56" t="s">
        <v>11</v>
      </c>
      <c r="F32" s="47" t="s">
        <v>142</v>
      </c>
      <c r="G32" s="43">
        <v>14100</v>
      </c>
      <c r="H32" s="44" t="s">
        <v>142</v>
      </c>
      <c r="I32" s="43">
        <v>14100</v>
      </c>
      <c r="J32" s="37" t="s">
        <v>145</v>
      </c>
      <c r="K32" s="63" t="s">
        <v>147</v>
      </c>
    </row>
    <row r="33" spans="1:11" s="46" customFormat="1" ht="56.25" x14ac:dyDescent="0.2">
      <c r="A33" s="42">
        <f t="shared" si="0"/>
        <v>29</v>
      </c>
      <c r="B33" s="37" t="s">
        <v>75</v>
      </c>
      <c r="C33" s="43">
        <v>10000</v>
      </c>
      <c r="D33" s="43">
        <v>10000</v>
      </c>
      <c r="E33" s="56" t="s">
        <v>11</v>
      </c>
      <c r="F33" s="285" t="s">
        <v>78</v>
      </c>
      <c r="G33" s="43">
        <v>10000</v>
      </c>
      <c r="H33" s="55" t="s">
        <v>78</v>
      </c>
      <c r="I33" s="43">
        <v>10000</v>
      </c>
      <c r="J33" s="37" t="s">
        <v>145</v>
      </c>
      <c r="K33" s="63" t="s">
        <v>146</v>
      </c>
    </row>
    <row r="34" spans="1:11" s="46" customFormat="1" ht="56.25" x14ac:dyDescent="0.2">
      <c r="A34" s="42">
        <f t="shared" si="0"/>
        <v>30</v>
      </c>
      <c r="B34" s="37" t="s">
        <v>90</v>
      </c>
      <c r="C34" s="52">
        <v>10272</v>
      </c>
      <c r="D34" s="52">
        <v>10272</v>
      </c>
      <c r="E34" s="56" t="s">
        <v>11</v>
      </c>
      <c r="F34" s="285" t="s">
        <v>76</v>
      </c>
      <c r="G34" s="52">
        <v>10272</v>
      </c>
      <c r="H34" s="55" t="s">
        <v>76</v>
      </c>
      <c r="I34" s="52">
        <v>10272</v>
      </c>
      <c r="J34" s="59" t="s">
        <v>145</v>
      </c>
      <c r="K34" s="63" t="s">
        <v>144</v>
      </c>
    </row>
    <row r="35" spans="1:11" s="46" customFormat="1" ht="75" x14ac:dyDescent="0.2">
      <c r="A35" s="42">
        <f t="shared" si="0"/>
        <v>31</v>
      </c>
      <c r="B35" s="57" t="s">
        <v>63</v>
      </c>
      <c r="C35" s="58">
        <v>4882.6000000000004</v>
      </c>
      <c r="D35" s="58">
        <v>4882.6000000000004</v>
      </c>
      <c r="E35" s="36" t="s">
        <v>11</v>
      </c>
      <c r="F35" s="285" t="s">
        <v>64</v>
      </c>
      <c r="G35" s="58">
        <v>4882.6000000000004</v>
      </c>
      <c r="H35" s="55" t="s">
        <v>64</v>
      </c>
      <c r="I35" s="58">
        <v>4882.6000000000004</v>
      </c>
      <c r="J35" s="59" t="s">
        <v>62</v>
      </c>
      <c r="K35" s="60" t="s">
        <v>180</v>
      </c>
    </row>
    <row r="36" spans="1:11" s="46" customFormat="1" ht="75" x14ac:dyDescent="0.2">
      <c r="A36" s="42">
        <f t="shared" si="0"/>
        <v>32</v>
      </c>
      <c r="B36" s="61" t="s">
        <v>92</v>
      </c>
      <c r="C36" s="62">
        <v>4863.75</v>
      </c>
      <c r="D36" s="62">
        <v>4863.75</v>
      </c>
      <c r="E36" s="36" t="s">
        <v>11</v>
      </c>
      <c r="F36" s="45" t="s">
        <v>93</v>
      </c>
      <c r="G36" s="62">
        <v>4863.75</v>
      </c>
      <c r="H36" s="56" t="s">
        <v>93</v>
      </c>
      <c r="I36" s="62">
        <v>4863.75</v>
      </c>
      <c r="J36" s="37" t="s">
        <v>62</v>
      </c>
      <c r="K36" s="63" t="s">
        <v>181</v>
      </c>
    </row>
    <row r="37" spans="1:11" s="46" customFormat="1" ht="75" x14ac:dyDescent="0.2">
      <c r="A37" s="42">
        <f t="shared" si="0"/>
        <v>33</v>
      </c>
      <c r="B37" s="61" t="s">
        <v>92</v>
      </c>
      <c r="C37" s="62">
        <v>6356.25</v>
      </c>
      <c r="D37" s="62">
        <v>6356.25</v>
      </c>
      <c r="E37" s="36" t="s">
        <v>11</v>
      </c>
      <c r="F37" s="45" t="s">
        <v>93</v>
      </c>
      <c r="G37" s="62">
        <v>6356.25</v>
      </c>
      <c r="H37" s="56" t="s">
        <v>93</v>
      </c>
      <c r="I37" s="62">
        <v>6356.25</v>
      </c>
      <c r="J37" s="37" t="s">
        <v>62</v>
      </c>
      <c r="K37" s="63" t="s">
        <v>182</v>
      </c>
    </row>
    <row r="38" spans="1:11" s="46" customFormat="1" ht="75" x14ac:dyDescent="0.2">
      <c r="A38" s="42">
        <f t="shared" si="0"/>
        <v>34</v>
      </c>
      <c r="B38" s="61" t="s">
        <v>153</v>
      </c>
      <c r="C38" s="62">
        <v>1284</v>
      </c>
      <c r="D38" s="62">
        <v>1284</v>
      </c>
      <c r="E38" s="36" t="s">
        <v>11</v>
      </c>
      <c r="F38" s="45" t="s">
        <v>93</v>
      </c>
      <c r="G38" s="62">
        <v>1284</v>
      </c>
      <c r="H38" s="56" t="s">
        <v>93</v>
      </c>
      <c r="I38" s="62">
        <v>1284</v>
      </c>
      <c r="J38" s="37" t="s">
        <v>62</v>
      </c>
      <c r="K38" s="63" t="s">
        <v>183</v>
      </c>
    </row>
    <row r="39" spans="1:11" s="46" customFormat="1" ht="37.5" x14ac:dyDescent="0.2">
      <c r="A39" s="42">
        <f t="shared" si="0"/>
        <v>35</v>
      </c>
      <c r="B39" s="59" t="s">
        <v>154</v>
      </c>
      <c r="C39" s="62">
        <v>1151</v>
      </c>
      <c r="D39" s="62">
        <v>1151</v>
      </c>
      <c r="E39" s="36" t="s">
        <v>11</v>
      </c>
      <c r="F39" s="69" t="s">
        <v>173</v>
      </c>
      <c r="G39" s="62">
        <v>1151</v>
      </c>
      <c r="H39" s="59" t="s">
        <v>173</v>
      </c>
      <c r="I39" s="62">
        <v>1151</v>
      </c>
      <c r="J39" s="36" t="s">
        <v>10</v>
      </c>
      <c r="K39" s="63" t="s">
        <v>184</v>
      </c>
    </row>
    <row r="40" spans="1:11" s="46" customFormat="1" ht="56.25" x14ac:dyDescent="0.2">
      <c r="A40" s="42">
        <f t="shared" si="0"/>
        <v>36</v>
      </c>
      <c r="B40" s="59" t="s">
        <v>155</v>
      </c>
      <c r="C40" s="62">
        <v>7658</v>
      </c>
      <c r="D40" s="62">
        <v>7658</v>
      </c>
      <c r="E40" s="36" t="s">
        <v>11</v>
      </c>
      <c r="F40" s="48" t="s">
        <v>69</v>
      </c>
      <c r="G40" s="62">
        <v>7658</v>
      </c>
      <c r="H40" s="37" t="s">
        <v>69</v>
      </c>
      <c r="I40" s="62">
        <v>7658</v>
      </c>
      <c r="J40" s="36" t="s">
        <v>10</v>
      </c>
      <c r="K40" s="63" t="s">
        <v>185</v>
      </c>
    </row>
    <row r="41" spans="1:11" s="46" customFormat="1" ht="75" x14ac:dyDescent="0.2">
      <c r="A41" s="42">
        <f t="shared" si="0"/>
        <v>37</v>
      </c>
      <c r="B41" s="59" t="s">
        <v>156</v>
      </c>
      <c r="C41" s="62">
        <v>4530</v>
      </c>
      <c r="D41" s="62">
        <v>4530</v>
      </c>
      <c r="E41" s="36" t="s">
        <v>11</v>
      </c>
      <c r="F41" s="286" t="s">
        <v>174</v>
      </c>
      <c r="G41" s="62">
        <v>4530</v>
      </c>
      <c r="H41" s="64" t="s">
        <v>174</v>
      </c>
      <c r="I41" s="62">
        <v>4530</v>
      </c>
      <c r="J41" s="36" t="s">
        <v>10</v>
      </c>
      <c r="K41" s="63" t="s">
        <v>186</v>
      </c>
    </row>
    <row r="42" spans="1:11" s="46" customFormat="1" ht="37.5" x14ac:dyDescent="0.2">
      <c r="A42" s="42">
        <f t="shared" si="0"/>
        <v>38</v>
      </c>
      <c r="B42" s="59" t="s">
        <v>157</v>
      </c>
      <c r="C42" s="62">
        <v>900</v>
      </c>
      <c r="D42" s="62">
        <v>900</v>
      </c>
      <c r="E42" s="36" t="s">
        <v>11</v>
      </c>
      <c r="F42" s="49" t="s">
        <v>175</v>
      </c>
      <c r="G42" s="62">
        <v>900</v>
      </c>
      <c r="H42" s="63" t="s">
        <v>175</v>
      </c>
      <c r="I42" s="62">
        <v>900</v>
      </c>
      <c r="J42" s="36" t="s">
        <v>10</v>
      </c>
      <c r="K42" s="63" t="s">
        <v>187</v>
      </c>
    </row>
    <row r="43" spans="1:11" s="46" customFormat="1" ht="37.5" x14ac:dyDescent="0.2">
      <c r="A43" s="42">
        <f t="shared" si="0"/>
        <v>39</v>
      </c>
      <c r="B43" s="59" t="s">
        <v>158</v>
      </c>
      <c r="C43" s="62">
        <v>5800</v>
      </c>
      <c r="D43" s="62">
        <v>5800</v>
      </c>
      <c r="E43" s="36" t="s">
        <v>11</v>
      </c>
      <c r="F43" s="287" t="s">
        <v>81</v>
      </c>
      <c r="G43" s="62">
        <v>5800</v>
      </c>
      <c r="H43" s="61" t="s">
        <v>81</v>
      </c>
      <c r="I43" s="62">
        <v>5800</v>
      </c>
      <c r="J43" s="36" t="s">
        <v>10</v>
      </c>
      <c r="K43" s="63" t="s">
        <v>188</v>
      </c>
    </row>
    <row r="44" spans="1:11" s="46" customFormat="1" ht="37.5" x14ac:dyDescent="0.2">
      <c r="A44" s="42">
        <f t="shared" si="0"/>
        <v>40</v>
      </c>
      <c r="B44" s="59" t="s">
        <v>83</v>
      </c>
      <c r="C44" s="62">
        <v>8250</v>
      </c>
      <c r="D44" s="62">
        <v>8250</v>
      </c>
      <c r="E44" s="36" t="s">
        <v>11</v>
      </c>
      <c r="F44" s="288" t="s">
        <v>84</v>
      </c>
      <c r="G44" s="62">
        <v>8250</v>
      </c>
      <c r="H44" s="65" t="s">
        <v>84</v>
      </c>
      <c r="I44" s="62">
        <v>8250</v>
      </c>
      <c r="J44" s="36" t="s">
        <v>10</v>
      </c>
      <c r="K44" s="63" t="s">
        <v>189</v>
      </c>
    </row>
    <row r="45" spans="1:11" s="46" customFormat="1" ht="37.5" x14ac:dyDescent="0.2">
      <c r="A45" s="42">
        <f t="shared" si="0"/>
        <v>41</v>
      </c>
      <c r="B45" s="59" t="s">
        <v>159</v>
      </c>
      <c r="C45" s="62">
        <v>17500</v>
      </c>
      <c r="D45" s="62">
        <v>17500</v>
      </c>
      <c r="E45" s="36" t="s">
        <v>11</v>
      </c>
      <c r="F45" s="288" t="s">
        <v>87</v>
      </c>
      <c r="G45" s="62">
        <v>17500</v>
      </c>
      <c r="H45" s="65" t="s">
        <v>87</v>
      </c>
      <c r="I45" s="62">
        <v>17500</v>
      </c>
      <c r="J45" s="36" t="s">
        <v>10</v>
      </c>
      <c r="K45" s="63" t="s">
        <v>190</v>
      </c>
    </row>
    <row r="46" spans="1:11" s="46" customFormat="1" ht="37.5" x14ac:dyDescent="0.2">
      <c r="A46" s="42">
        <f t="shared" si="0"/>
        <v>42</v>
      </c>
      <c r="B46" s="59" t="s">
        <v>160</v>
      </c>
      <c r="C46" s="62">
        <v>24500</v>
      </c>
      <c r="D46" s="62">
        <v>24500</v>
      </c>
      <c r="E46" s="36" t="s">
        <v>11</v>
      </c>
      <c r="F46" s="47" t="s">
        <v>67</v>
      </c>
      <c r="G46" s="62">
        <v>24500</v>
      </c>
      <c r="H46" s="44" t="s">
        <v>67</v>
      </c>
      <c r="I46" s="62">
        <v>24500</v>
      </c>
      <c r="J46" s="36" t="s">
        <v>10</v>
      </c>
      <c r="K46" s="63" t="s">
        <v>191</v>
      </c>
    </row>
    <row r="47" spans="1:11" s="46" customFormat="1" ht="37.5" x14ac:dyDescent="0.2">
      <c r="A47" s="42">
        <f t="shared" si="0"/>
        <v>43</v>
      </c>
      <c r="B47" s="59" t="s">
        <v>161</v>
      </c>
      <c r="C47" s="62">
        <v>24075</v>
      </c>
      <c r="D47" s="62">
        <v>24075</v>
      </c>
      <c r="E47" s="36" t="s">
        <v>11</v>
      </c>
      <c r="F47" s="48" t="s">
        <v>72</v>
      </c>
      <c r="G47" s="62">
        <v>24075</v>
      </c>
      <c r="H47" s="37" t="s">
        <v>72</v>
      </c>
      <c r="I47" s="62">
        <v>24075</v>
      </c>
      <c r="J47" s="36" t="s">
        <v>10</v>
      </c>
      <c r="K47" s="63" t="s">
        <v>192</v>
      </c>
    </row>
    <row r="48" spans="1:11" s="46" customFormat="1" ht="37.5" x14ac:dyDescent="0.2">
      <c r="A48" s="42">
        <f t="shared" si="0"/>
        <v>44</v>
      </c>
      <c r="B48" s="59" t="s">
        <v>162</v>
      </c>
      <c r="C48" s="62">
        <v>1600</v>
      </c>
      <c r="D48" s="62">
        <v>1600</v>
      </c>
      <c r="E48" s="36" t="s">
        <v>11</v>
      </c>
      <c r="F48" s="287" t="s">
        <v>71</v>
      </c>
      <c r="G48" s="62">
        <v>1600</v>
      </c>
      <c r="H48" s="61" t="s">
        <v>71</v>
      </c>
      <c r="I48" s="62">
        <v>1600</v>
      </c>
      <c r="J48" s="36" t="s">
        <v>10</v>
      </c>
      <c r="K48" s="63" t="s">
        <v>193</v>
      </c>
    </row>
    <row r="49" spans="1:11" s="46" customFormat="1" ht="37.5" x14ac:dyDescent="0.2">
      <c r="A49" s="42">
        <f t="shared" si="0"/>
        <v>45</v>
      </c>
      <c r="B49" s="59" t="s">
        <v>163</v>
      </c>
      <c r="C49" s="62">
        <v>18000</v>
      </c>
      <c r="D49" s="62">
        <v>18000</v>
      </c>
      <c r="E49" s="36" t="s">
        <v>11</v>
      </c>
      <c r="F49" s="287" t="s">
        <v>176</v>
      </c>
      <c r="G49" s="62">
        <v>18000</v>
      </c>
      <c r="H49" s="61" t="s">
        <v>176</v>
      </c>
      <c r="I49" s="62">
        <v>18000</v>
      </c>
      <c r="J49" s="36" t="s">
        <v>10</v>
      </c>
      <c r="K49" s="63" t="s">
        <v>191</v>
      </c>
    </row>
    <row r="50" spans="1:11" s="46" customFormat="1" ht="56.25" x14ac:dyDescent="0.2">
      <c r="A50" s="42">
        <f t="shared" si="0"/>
        <v>46</v>
      </c>
      <c r="B50" s="59" t="s">
        <v>164</v>
      </c>
      <c r="C50" s="62">
        <v>35050</v>
      </c>
      <c r="D50" s="62">
        <v>35050</v>
      </c>
      <c r="E50" s="36" t="s">
        <v>11</v>
      </c>
      <c r="F50" s="48" t="s">
        <v>177</v>
      </c>
      <c r="G50" s="62">
        <v>35050</v>
      </c>
      <c r="H50" s="37" t="s">
        <v>177</v>
      </c>
      <c r="I50" s="62">
        <v>35050</v>
      </c>
      <c r="J50" s="36" t="s">
        <v>10</v>
      </c>
      <c r="K50" s="63" t="s">
        <v>230</v>
      </c>
    </row>
    <row r="51" spans="1:11" s="46" customFormat="1" ht="37.5" x14ac:dyDescent="0.2">
      <c r="A51" s="42">
        <f t="shared" si="0"/>
        <v>47</v>
      </c>
      <c r="B51" s="59" t="s">
        <v>165</v>
      </c>
      <c r="C51" s="62">
        <v>450</v>
      </c>
      <c r="D51" s="62">
        <v>450</v>
      </c>
      <c r="E51" s="36" t="s">
        <v>11</v>
      </c>
      <c r="F51" s="288" t="s">
        <v>178</v>
      </c>
      <c r="G51" s="62">
        <v>450</v>
      </c>
      <c r="H51" s="65" t="s">
        <v>178</v>
      </c>
      <c r="I51" s="62">
        <v>450</v>
      </c>
      <c r="J51" s="36" t="s">
        <v>10</v>
      </c>
      <c r="K51" s="63" t="s">
        <v>194</v>
      </c>
    </row>
    <row r="52" spans="1:11" s="46" customFormat="1" ht="37.5" x14ac:dyDescent="0.2">
      <c r="A52" s="42">
        <f t="shared" si="0"/>
        <v>48</v>
      </c>
      <c r="B52" s="59" t="s">
        <v>166</v>
      </c>
      <c r="C52" s="62">
        <v>38800</v>
      </c>
      <c r="D52" s="62">
        <v>38800</v>
      </c>
      <c r="E52" s="36" t="s">
        <v>11</v>
      </c>
      <c r="F52" s="45" t="s">
        <v>68</v>
      </c>
      <c r="G52" s="62">
        <v>38800</v>
      </c>
      <c r="H52" s="56" t="s">
        <v>68</v>
      </c>
      <c r="I52" s="62">
        <v>38800</v>
      </c>
      <c r="J52" s="36" t="s">
        <v>10</v>
      </c>
      <c r="K52" s="63" t="s">
        <v>231</v>
      </c>
    </row>
    <row r="53" spans="1:11" s="46" customFormat="1" ht="75" x14ac:dyDescent="0.2">
      <c r="A53" s="42">
        <f t="shared" si="0"/>
        <v>49</v>
      </c>
      <c r="B53" s="59" t="s">
        <v>167</v>
      </c>
      <c r="C53" s="62">
        <v>9280</v>
      </c>
      <c r="D53" s="62">
        <v>9280</v>
      </c>
      <c r="E53" s="36" t="s">
        <v>11</v>
      </c>
      <c r="F53" s="45" t="s">
        <v>68</v>
      </c>
      <c r="G53" s="62">
        <v>9280</v>
      </c>
      <c r="H53" s="56" t="s">
        <v>68</v>
      </c>
      <c r="I53" s="62">
        <v>9280</v>
      </c>
      <c r="J53" s="36" t="s">
        <v>10</v>
      </c>
      <c r="K53" s="63" t="s">
        <v>195</v>
      </c>
    </row>
    <row r="54" spans="1:11" s="46" customFormat="1" ht="37.5" x14ac:dyDescent="0.2">
      <c r="A54" s="42">
        <f t="shared" si="0"/>
        <v>50</v>
      </c>
      <c r="B54" s="59" t="s">
        <v>168</v>
      </c>
      <c r="C54" s="62">
        <v>54960</v>
      </c>
      <c r="D54" s="62">
        <v>54960</v>
      </c>
      <c r="E54" s="36" t="s">
        <v>11</v>
      </c>
      <c r="F54" s="288" t="s">
        <v>70</v>
      </c>
      <c r="G54" s="62">
        <v>54960</v>
      </c>
      <c r="H54" s="65" t="s">
        <v>70</v>
      </c>
      <c r="I54" s="62">
        <v>54960</v>
      </c>
      <c r="J54" s="36" t="s">
        <v>10</v>
      </c>
      <c r="K54" s="63" t="s">
        <v>196</v>
      </c>
    </row>
    <row r="55" spans="1:11" s="46" customFormat="1" ht="75" x14ac:dyDescent="0.2">
      <c r="A55" s="42">
        <f t="shared" si="0"/>
        <v>51</v>
      </c>
      <c r="B55" s="59" t="s">
        <v>169</v>
      </c>
      <c r="C55" s="62">
        <v>59400</v>
      </c>
      <c r="D55" s="62">
        <v>59400</v>
      </c>
      <c r="E55" s="36" t="s">
        <v>11</v>
      </c>
      <c r="F55" s="45" t="s">
        <v>68</v>
      </c>
      <c r="G55" s="62">
        <v>59400</v>
      </c>
      <c r="H55" s="56" t="s">
        <v>68</v>
      </c>
      <c r="I55" s="62">
        <v>59400</v>
      </c>
      <c r="J55" s="36" t="s">
        <v>10</v>
      </c>
      <c r="K55" s="63" t="s">
        <v>232</v>
      </c>
    </row>
    <row r="56" spans="1:11" s="46" customFormat="1" ht="37.5" x14ac:dyDescent="0.2">
      <c r="A56" s="42">
        <f t="shared" si="0"/>
        <v>52</v>
      </c>
      <c r="B56" s="59" t="s">
        <v>170</v>
      </c>
      <c r="C56" s="62">
        <v>30650.74</v>
      </c>
      <c r="D56" s="62">
        <v>30650.74</v>
      </c>
      <c r="E56" s="36" t="s">
        <v>11</v>
      </c>
      <c r="F56" s="69" t="s">
        <v>179</v>
      </c>
      <c r="G56" s="62">
        <v>30650.74</v>
      </c>
      <c r="H56" s="59" t="s">
        <v>179</v>
      </c>
      <c r="I56" s="62">
        <v>30650.74</v>
      </c>
      <c r="J56" s="36" t="s">
        <v>10</v>
      </c>
      <c r="K56" s="63" t="s">
        <v>233</v>
      </c>
    </row>
    <row r="57" spans="1:11" s="46" customFormat="1" ht="75" x14ac:dyDescent="0.2">
      <c r="A57" s="42">
        <f t="shared" si="0"/>
        <v>53</v>
      </c>
      <c r="B57" s="59" t="s">
        <v>171</v>
      </c>
      <c r="C57" s="62">
        <v>18350</v>
      </c>
      <c r="D57" s="62">
        <v>18350</v>
      </c>
      <c r="E57" s="36" t="s">
        <v>11</v>
      </c>
      <c r="F57" s="48" t="s">
        <v>65</v>
      </c>
      <c r="G57" s="62">
        <v>18350</v>
      </c>
      <c r="H57" s="37" t="s">
        <v>65</v>
      </c>
      <c r="I57" s="62">
        <v>18350</v>
      </c>
      <c r="J57" s="36" t="s">
        <v>10</v>
      </c>
      <c r="K57" s="63" t="s">
        <v>197</v>
      </c>
    </row>
    <row r="58" spans="1:11" s="46" customFormat="1" ht="56.25" x14ac:dyDescent="0.2">
      <c r="A58" s="42">
        <f t="shared" si="0"/>
        <v>54</v>
      </c>
      <c r="B58" s="59" t="s">
        <v>172</v>
      </c>
      <c r="C58" s="62">
        <v>29990</v>
      </c>
      <c r="D58" s="62">
        <v>29990</v>
      </c>
      <c r="E58" s="36" t="s">
        <v>11</v>
      </c>
      <c r="F58" s="69" t="s">
        <v>66</v>
      </c>
      <c r="G58" s="62">
        <v>29990</v>
      </c>
      <c r="H58" s="59" t="s">
        <v>66</v>
      </c>
      <c r="I58" s="62">
        <v>29990</v>
      </c>
      <c r="J58" s="36" t="s">
        <v>10</v>
      </c>
      <c r="K58" s="63" t="s">
        <v>234</v>
      </c>
    </row>
    <row r="59" spans="1:11" s="46" customFormat="1" ht="37.5" x14ac:dyDescent="0.2">
      <c r="A59" s="42">
        <f t="shared" si="0"/>
        <v>55</v>
      </c>
      <c r="B59" s="59" t="s">
        <v>198</v>
      </c>
      <c r="C59" s="67">
        <v>1045</v>
      </c>
      <c r="D59" s="67">
        <v>1045</v>
      </c>
      <c r="E59" s="63" t="s">
        <v>60</v>
      </c>
      <c r="F59" s="289" t="s">
        <v>56</v>
      </c>
      <c r="G59" s="67">
        <v>1045</v>
      </c>
      <c r="H59" s="68" t="s">
        <v>56</v>
      </c>
      <c r="I59" s="67">
        <v>1045</v>
      </c>
      <c r="J59" s="59" t="s">
        <v>10</v>
      </c>
      <c r="K59" s="352" t="s">
        <v>199</v>
      </c>
    </row>
    <row r="60" spans="1:11" s="46" customFormat="1" ht="37.5" x14ac:dyDescent="0.2">
      <c r="A60" s="387">
        <v>56</v>
      </c>
      <c r="B60" s="386" t="s">
        <v>200</v>
      </c>
      <c r="C60" s="67">
        <v>5150</v>
      </c>
      <c r="D60" s="67">
        <v>5150</v>
      </c>
      <c r="E60" s="63" t="s">
        <v>60</v>
      </c>
      <c r="F60" s="289" t="s">
        <v>56</v>
      </c>
      <c r="G60" s="67">
        <v>5150</v>
      </c>
      <c r="H60" s="68" t="s">
        <v>56</v>
      </c>
      <c r="I60" s="67">
        <v>5150</v>
      </c>
      <c r="J60" s="59" t="s">
        <v>10</v>
      </c>
      <c r="K60" s="352" t="s">
        <v>201</v>
      </c>
    </row>
    <row r="61" spans="1:11" s="46" customFormat="1" ht="37.5" x14ac:dyDescent="0.2">
      <c r="A61" s="387"/>
      <c r="B61" s="386"/>
      <c r="C61" s="67">
        <v>17600</v>
      </c>
      <c r="D61" s="67">
        <v>17600</v>
      </c>
      <c r="E61" s="63" t="s">
        <v>60</v>
      </c>
      <c r="F61" s="290" t="s">
        <v>202</v>
      </c>
      <c r="G61" s="67">
        <v>17600</v>
      </c>
      <c r="H61" s="70" t="s">
        <v>202</v>
      </c>
      <c r="I61" s="67">
        <v>17600</v>
      </c>
      <c r="J61" s="59" t="s">
        <v>10</v>
      </c>
      <c r="K61" s="352" t="s">
        <v>203</v>
      </c>
    </row>
    <row r="62" spans="1:11" s="46" customFormat="1" ht="37.5" x14ac:dyDescent="0.2">
      <c r="A62" s="50">
        <f>A60+1</f>
        <v>57</v>
      </c>
      <c r="B62" s="59" t="s">
        <v>204</v>
      </c>
      <c r="C62" s="67">
        <v>3981</v>
      </c>
      <c r="D62" s="67">
        <v>3981</v>
      </c>
      <c r="E62" s="63" t="s">
        <v>60</v>
      </c>
      <c r="F62" s="289" t="s">
        <v>59</v>
      </c>
      <c r="G62" s="67">
        <v>3981</v>
      </c>
      <c r="H62" s="68" t="s">
        <v>59</v>
      </c>
      <c r="I62" s="67">
        <v>3981</v>
      </c>
      <c r="J62" s="59" t="s">
        <v>10</v>
      </c>
      <c r="K62" s="352" t="s">
        <v>235</v>
      </c>
    </row>
    <row r="63" spans="1:11" s="46" customFormat="1" ht="37.5" x14ac:dyDescent="0.2">
      <c r="A63" s="50">
        <f>A62+1</f>
        <v>58</v>
      </c>
      <c r="B63" s="59" t="s">
        <v>205</v>
      </c>
      <c r="C63" s="67">
        <v>2400</v>
      </c>
      <c r="D63" s="67">
        <v>2400</v>
      </c>
      <c r="E63" s="63" t="s">
        <v>60</v>
      </c>
      <c r="F63" s="289" t="s">
        <v>206</v>
      </c>
      <c r="G63" s="67">
        <v>2400</v>
      </c>
      <c r="H63" s="68" t="s">
        <v>206</v>
      </c>
      <c r="I63" s="67">
        <v>2400</v>
      </c>
      <c r="J63" s="59" t="s">
        <v>10</v>
      </c>
      <c r="K63" s="352" t="s">
        <v>236</v>
      </c>
    </row>
    <row r="64" spans="1:11" s="46" customFormat="1" ht="37.5" x14ac:dyDescent="0.2">
      <c r="A64" s="50">
        <f>A63+1</f>
        <v>59</v>
      </c>
      <c r="B64" s="59" t="s">
        <v>207</v>
      </c>
      <c r="C64" s="67">
        <v>100</v>
      </c>
      <c r="D64" s="67">
        <v>100</v>
      </c>
      <c r="E64" s="63" t="s">
        <v>60</v>
      </c>
      <c r="F64" s="289" t="s">
        <v>208</v>
      </c>
      <c r="G64" s="67">
        <v>100</v>
      </c>
      <c r="H64" s="68" t="s">
        <v>208</v>
      </c>
      <c r="I64" s="67">
        <v>100</v>
      </c>
      <c r="J64" s="59" t="s">
        <v>10</v>
      </c>
      <c r="K64" s="352" t="s">
        <v>237</v>
      </c>
    </row>
    <row r="65" spans="1:11" s="46" customFormat="1" ht="37.5" x14ac:dyDescent="0.2">
      <c r="A65" s="50">
        <f t="shared" ref="A65:A71" si="1">A64+1</f>
        <v>60</v>
      </c>
      <c r="B65" s="59" t="s">
        <v>209</v>
      </c>
      <c r="C65" s="67">
        <v>5000</v>
      </c>
      <c r="D65" s="67">
        <v>5000</v>
      </c>
      <c r="E65" s="63" t="s">
        <v>60</v>
      </c>
      <c r="F65" s="289" t="s">
        <v>210</v>
      </c>
      <c r="G65" s="67">
        <v>5000</v>
      </c>
      <c r="H65" s="68" t="s">
        <v>210</v>
      </c>
      <c r="I65" s="67">
        <v>5000</v>
      </c>
      <c r="J65" s="59" t="s">
        <v>10</v>
      </c>
      <c r="K65" s="352" t="s">
        <v>211</v>
      </c>
    </row>
    <row r="66" spans="1:11" s="46" customFormat="1" ht="37.5" x14ac:dyDescent="0.2">
      <c r="A66" s="50">
        <f t="shared" si="1"/>
        <v>61</v>
      </c>
      <c r="B66" s="59" t="s">
        <v>212</v>
      </c>
      <c r="C66" s="67">
        <v>24900</v>
      </c>
      <c r="D66" s="67">
        <v>24900</v>
      </c>
      <c r="E66" s="63" t="s">
        <v>60</v>
      </c>
      <c r="F66" s="290" t="s">
        <v>213</v>
      </c>
      <c r="G66" s="67">
        <v>24900</v>
      </c>
      <c r="H66" s="70" t="s">
        <v>213</v>
      </c>
      <c r="I66" s="67">
        <v>24900</v>
      </c>
      <c r="J66" s="59" t="s">
        <v>10</v>
      </c>
      <c r="K66" s="352" t="s">
        <v>214</v>
      </c>
    </row>
    <row r="67" spans="1:11" s="46" customFormat="1" ht="37.5" x14ac:dyDescent="0.2">
      <c r="A67" s="50">
        <f t="shared" si="1"/>
        <v>62</v>
      </c>
      <c r="B67" s="59" t="s">
        <v>215</v>
      </c>
      <c r="C67" s="67">
        <v>40000</v>
      </c>
      <c r="D67" s="67">
        <v>40000</v>
      </c>
      <c r="E67" s="63" t="s">
        <v>60</v>
      </c>
      <c r="F67" s="289" t="s">
        <v>216</v>
      </c>
      <c r="G67" s="67">
        <v>40000</v>
      </c>
      <c r="H67" s="68" t="s">
        <v>216</v>
      </c>
      <c r="I67" s="67">
        <v>40000</v>
      </c>
      <c r="J67" s="59" t="s">
        <v>10</v>
      </c>
      <c r="K67" s="352" t="s">
        <v>217</v>
      </c>
    </row>
    <row r="68" spans="1:11" s="46" customFormat="1" ht="37.5" x14ac:dyDescent="0.2">
      <c r="A68" s="50">
        <f t="shared" si="1"/>
        <v>63</v>
      </c>
      <c r="B68" s="59" t="s">
        <v>218</v>
      </c>
      <c r="C68" s="67">
        <v>6527</v>
      </c>
      <c r="D68" s="67">
        <v>6527</v>
      </c>
      <c r="E68" s="63" t="s">
        <v>60</v>
      </c>
      <c r="F68" s="290" t="s">
        <v>219</v>
      </c>
      <c r="G68" s="67">
        <v>6527</v>
      </c>
      <c r="H68" s="70" t="s">
        <v>219</v>
      </c>
      <c r="I68" s="67">
        <v>6527</v>
      </c>
      <c r="J68" s="59" t="s">
        <v>10</v>
      </c>
      <c r="K68" s="352" t="s">
        <v>220</v>
      </c>
    </row>
    <row r="69" spans="1:11" s="46" customFormat="1" ht="37.5" x14ac:dyDescent="0.2">
      <c r="A69" s="50">
        <f t="shared" si="1"/>
        <v>64</v>
      </c>
      <c r="B69" s="59" t="s">
        <v>221</v>
      </c>
      <c r="C69" s="67">
        <v>7708</v>
      </c>
      <c r="D69" s="67">
        <v>7708</v>
      </c>
      <c r="E69" s="63" t="s">
        <v>60</v>
      </c>
      <c r="F69" s="289" t="s">
        <v>56</v>
      </c>
      <c r="G69" s="67">
        <v>7708</v>
      </c>
      <c r="H69" s="68" t="s">
        <v>56</v>
      </c>
      <c r="I69" s="67">
        <v>7708</v>
      </c>
      <c r="J69" s="59" t="s">
        <v>10</v>
      </c>
      <c r="K69" s="352" t="s">
        <v>222</v>
      </c>
    </row>
    <row r="70" spans="1:11" s="46" customFormat="1" ht="37.5" x14ac:dyDescent="0.2">
      <c r="A70" s="50">
        <f t="shared" si="1"/>
        <v>65</v>
      </c>
      <c r="B70" s="59" t="s">
        <v>223</v>
      </c>
      <c r="C70" s="67">
        <v>15750</v>
      </c>
      <c r="D70" s="67">
        <v>15750</v>
      </c>
      <c r="E70" s="63" t="s">
        <v>60</v>
      </c>
      <c r="F70" s="290" t="s">
        <v>61</v>
      </c>
      <c r="G70" s="67">
        <v>15750</v>
      </c>
      <c r="H70" s="70" t="s">
        <v>61</v>
      </c>
      <c r="I70" s="67">
        <v>15750</v>
      </c>
      <c r="J70" s="59" t="s">
        <v>10</v>
      </c>
      <c r="K70" s="352" t="s">
        <v>224</v>
      </c>
    </row>
    <row r="71" spans="1:11" s="46" customFormat="1" ht="37.5" x14ac:dyDescent="0.2">
      <c r="A71" s="50">
        <f t="shared" si="1"/>
        <v>66</v>
      </c>
      <c r="B71" s="59" t="s">
        <v>225</v>
      </c>
      <c r="C71" s="67">
        <v>9025</v>
      </c>
      <c r="D71" s="67">
        <v>9025</v>
      </c>
      <c r="E71" s="63" t="s">
        <v>60</v>
      </c>
      <c r="F71" s="289" t="s">
        <v>56</v>
      </c>
      <c r="G71" s="67">
        <v>9025</v>
      </c>
      <c r="H71" s="68" t="s">
        <v>56</v>
      </c>
      <c r="I71" s="67">
        <v>9025</v>
      </c>
      <c r="J71" s="59" t="s">
        <v>10</v>
      </c>
      <c r="K71" s="352" t="s">
        <v>226</v>
      </c>
    </row>
    <row r="72" spans="1:11" s="73" customFormat="1" x14ac:dyDescent="0.2">
      <c r="A72" s="50">
        <v>67</v>
      </c>
      <c r="B72" s="59" t="s">
        <v>238</v>
      </c>
      <c r="C72" s="67">
        <v>38607</v>
      </c>
      <c r="D72" s="71">
        <f t="shared" ref="D72:D81" si="2">C72</f>
        <v>38607</v>
      </c>
      <c r="E72" s="259" t="s">
        <v>60</v>
      </c>
      <c r="F72" s="69" t="s">
        <v>239</v>
      </c>
      <c r="G72" s="72">
        <f t="shared" ref="G72:G81" si="3">C72</f>
        <v>38607</v>
      </c>
      <c r="H72" s="59" t="str">
        <f>F72</f>
        <v>บ.เพ็ด เอ็กซ์ จก.</v>
      </c>
      <c r="I72" s="72">
        <f t="shared" ref="I72:I81" si="4">C72</f>
        <v>38607</v>
      </c>
      <c r="J72" s="59" t="s">
        <v>10</v>
      </c>
      <c r="K72" s="59" t="s">
        <v>240</v>
      </c>
    </row>
    <row r="73" spans="1:11" s="73" customFormat="1" x14ac:dyDescent="0.2">
      <c r="A73" s="50">
        <v>68</v>
      </c>
      <c r="B73" s="59" t="s">
        <v>241</v>
      </c>
      <c r="C73" s="67">
        <v>1605</v>
      </c>
      <c r="D73" s="71">
        <f t="shared" si="2"/>
        <v>1605</v>
      </c>
      <c r="E73" s="260" t="s">
        <v>60</v>
      </c>
      <c r="F73" s="69" t="s">
        <v>242</v>
      </c>
      <c r="G73" s="72">
        <f t="shared" si="3"/>
        <v>1605</v>
      </c>
      <c r="H73" s="59" t="str">
        <f t="shared" ref="H73:H81" si="5">F73</f>
        <v>กระบี่วิศวกรรมการกรอง</v>
      </c>
      <c r="I73" s="72">
        <f t="shared" si="4"/>
        <v>1605</v>
      </c>
      <c r="J73" s="59" t="s">
        <v>10</v>
      </c>
      <c r="K73" s="59" t="s">
        <v>243</v>
      </c>
    </row>
    <row r="74" spans="1:11" s="73" customFormat="1" x14ac:dyDescent="0.2">
      <c r="A74" s="50">
        <v>69</v>
      </c>
      <c r="B74" s="59" t="s">
        <v>244</v>
      </c>
      <c r="C74" s="67">
        <v>8867</v>
      </c>
      <c r="D74" s="71">
        <f t="shared" si="2"/>
        <v>8867</v>
      </c>
      <c r="E74" s="260" t="s">
        <v>60</v>
      </c>
      <c r="F74" s="69" t="s">
        <v>245</v>
      </c>
      <c r="G74" s="72">
        <f t="shared" si="3"/>
        <v>8867</v>
      </c>
      <c r="H74" s="59" t="str">
        <f t="shared" si="5"/>
        <v>บ.เอก-ชัย ดีสทริบิวชั่น ซิสเทม จก.</v>
      </c>
      <c r="I74" s="72">
        <f t="shared" si="4"/>
        <v>8867</v>
      </c>
      <c r="J74" s="59" t="s">
        <v>10</v>
      </c>
      <c r="K74" s="59" t="s">
        <v>246</v>
      </c>
    </row>
    <row r="75" spans="1:11" s="73" customFormat="1" x14ac:dyDescent="0.2">
      <c r="A75" s="50">
        <v>70</v>
      </c>
      <c r="B75" s="59" t="s">
        <v>247</v>
      </c>
      <c r="C75" s="67">
        <v>9100</v>
      </c>
      <c r="D75" s="71">
        <f t="shared" si="2"/>
        <v>9100</v>
      </c>
      <c r="E75" s="259" t="s">
        <v>60</v>
      </c>
      <c r="F75" s="291" t="s">
        <v>248</v>
      </c>
      <c r="G75" s="72">
        <f t="shared" si="3"/>
        <v>9100</v>
      </c>
      <c r="H75" s="59" t="str">
        <f t="shared" si="5"/>
        <v>บ.สุวรรณาฟาร์ม่า จก.</v>
      </c>
      <c r="I75" s="72">
        <f t="shared" si="4"/>
        <v>9100</v>
      </c>
      <c r="J75" s="59" t="s">
        <v>10</v>
      </c>
      <c r="K75" s="59" t="s">
        <v>249</v>
      </c>
    </row>
    <row r="76" spans="1:11" s="73" customFormat="1" x14ac:dyDescent="0.2">
      <c r="A76" s="50">
        <v>71</v>
      </c>
      <c r="B76" s="59" t="s">
        <v>247</v>
      </c>
      <c r="C76" s="67">
        <v>78000</v>
      </c>
      <c r="D76" s="71">
        <f>C76</f>
        <v>78000</v>
      </c>
      <c r="E76" s="259" t="s">
        <v>60</v>
      </c>
      <c r="F76" s="69" t="s">
        <v>250</v>
      </c>
      <c r="G76" s="72">
        <f>C76</f>
        <v>78000</v>
      </c>
      <c r="H76" s="59" t="str">
        <f>F76</f>
        <v>โรงงานเภสัชกรรมแหลมทองการแพทย์ จก.</v>
      </c>
      <c r="I76" s="72">
        <f>C76</f>
        <v>78000</v>
      </c>
      <c r="J76" s="59" t="s">
        <v>10</v>
      </c>
      <c r="K76" s="59" t="s">
        <v>251</v>
      </c>
    </row>
    <row r="77" spans="1:11" s="73" customFormat="1" ht="37.5" x14ac:dyDescent="0.2">
      <c r="A77" s="50">
        <v>72</v>
      </c>
      <c r="B77" s="59" t="s">
        <v>252</v>
      </c>
      <c r="C77" s="67">
        <v>3453.96</v>
      </c>
      <c r="D77" s="71">
        <f t="shared" si="2"/>
        <v>3453.96</v>
      </c>
      <c r="E77" s="259" t="s">
        <v>60</v>
      </c>
      <c r="F77" s="69" t="s">
        <v>253</v>
      </c>
      <c r="G77" s="72">
        <f t="shared" si="3"/>
        <v>3453.96</v>
      </c>
      <c r="H77" s="59" t="str">
        <f t="shared" si="5"/>
        <v>บ.โตโยต้าอันดามัน กระบี่ จำกัด</v>
      </c>
      <c r="I77" s="72">
        <f t="shared" si="4"/>
        <v>3453.96</v>
      </c>
      <c r="J77" s="59" t="s">
        <v>10</v>
      </c>
      <c r="K77" s="59" t="s">
        <v>254</v>
      </c>
    </row>
    <row r="78" spans="1:11" s="73" customFormat="1" x14ac:dyDescent="0.2">
      <c r="A78" s="50">
        <v>73</v>
      </c>
      <c r="B78" s="59" t="s">
        <v>238</v>
      </c>
      <c r="C78" s="67">
        <v>52644</v>
      </c>
      <c r="D78" s="71">
        <f>C78</f>
        <v>52644</v>
      </c>
      <c r="E78" s="259" t="s">
        <v>60</v>
      </c>
      <c r="F78" s="69" t="s">
        <v>255</v>
      </c>
      <c r="G78" s="72">
        <f>C78</f>
        <v>52644</v>
      </c>
      <c r="H78" s="59" t="str">
        <f>F78</f>
        <v>บ.ยูนิเวอร์แซล โปรดักส์ เทรดดิ้ง จก.</v>
      </c>
      <c r="I78" s="72">
        <f>C78</f>
        <v>52644</v>
      </c>
      <c r="J78" s="59" t="s">
        <v>10</v>
      </c>
      <c r="K78" s="59" t="s">
        <v>256</v>
      </c>
    </row>
    <row r="79" spans="1:11" s="73" customFormat="1" x14ac:dyDescent="0.2">
      <c r="A79" s="50">
        <v>74</v>
      </c>
      <c r="B79" s="59" t="s">
        <v>257</v>
      </c>
      <c r="C79" s="67">
        <v>22800</v>
      </c>
      <c r="D79" s="71">
        <f t="shared" si="2"/>
        <v>22800</v>
      </c>
      <c r="E79" s="259" t="s">
        <v>60</v>
      </c>
      <c r="F79" s="69" t="s">
        <v>258</v>
      </c>
      <c r="G79" s="72">
        <f t="shared" si="3"/>
        <v>22800</v>
      </c>
      <c r="H79" s="59" t="str">
        <f t="shared" si="5"/>
        <v>ร้านวิทิตไลท์ติ้ง</v>
      </c>
      <c r="I79" s="72">
        <f t="shared" si="4"/>
        <v>22800</v>
      </c>
      <c r="J79" s="59" t="s">
        <v>10</v>
      </c>
      <c r="K79" s="59" t="s">
        <v>256</v>
      </c>
    </row>
    <row r="80" spans="1:11" s="73" customFormat="1" x14ac:dyDescent="0.2">
      <c r="A80" s="50">
        <v>75</v>
      </c>
      <c r="B80" s="59" t="s">
        <v>259</v>
      </c>
      <c r="C80" s="67">
        <v>620</v>
      </c>
      <c r="D80" s="71">
        <f t="shared" si="2"/>
        <v>620</v>
      </c>
      <c r="E80" s="260" t="s">
        <v>60</v>
      </c>
      <c r="F80" s="69" t="s">
        <v>260</v>
      </c>
      <c r="G80" s="72">
        <f t="shared" si="3"/>
        <v>620</v>
      </c>
      <c r="H80" s="59" t="str">
        <f t="shared" si="5"/>
        <v>บ.ก้องกิ่มเฮง ปิโตรเลียม จก.</v>
      </c>
      <c r="I80" s="72">
        <f t="shared" si="4"/>
        <v>620</v>
      </c>
      <c r="J80" s="59" t="s">
        <v>10</v>
      </c>
      <c r="K80" s="59" t="s">
        <v>261</v>
      </c>
    </row>
    <row r="81" spans="1:11" s="73" customFormat="1" x14ac:dyDescent="0.2">
      <c r="A81" s="50">
        <v>76</v>
      </c>
      <c r="B81" s="59" t="s">
        <v>262</v>
      </c>
      <c r="C81" s="67">
        <v>500</v>
      </c>
      <c r="D81" s="71">
        <f t="shared" si="2"/>
        <v>500</v>
      </c>
      <c r="E81" s="260" t="s">
        <v>60</v>
      </c>
      <c r="F81" s="69" t="s">
        <v>260</v>
      </c>
      <c r="G81" s="72">
        <f t="shared" si="3"/>
        <v>500</v>
      </c>
      <c r="H81" s="59" t="str">
        <f t="shared" si="5"/>
        <v>บ.ก้องกิ่มเฮง ปิโตรเลียม จก.</v>
      </c>
      <c r="I81" s="72">
        <f t="shared" si="4"/>
        <v>500</v>
      </c>
      <c r="J81" s="59" t="s">
        <v>10</v>
      </c>
      <c r="K81" s="59" t="s">
        <v>263</v>
      </c>
    </row>
    <row r="82" spans="1:11" s="73" customFormat="1" x14ac:dyDescent="0.2">
      <c r="A82" s="50">
        <v>77</v>
      </c>
      <c r="B82" s="59" t="s">
        <v>264</v>
      </c>
      <c r="C82" s="67">
        <v>2080</v>
      </c>
      <c r="D82" s="71">
        <f>C82</f>
        <v>2080</v>
      </c>
      <c r="E82" s="259" t="s">
        <v>60</v>
      </c>
      <c r="F82" s="69" t="s">
        <v>265</v>
      </c>
      <c r="G82" s="72">
        <f>C82</f>
        <v>2080</v>
      </c>
      <c r="H82" s="59" t="str">
        <f>F82</f>
        <v>ร้านคงเลิศเกษตรยนต์</v>
      </c>
      <c r="I82" s="72">
        <f>C82</f>
        <v>2080</v>
      </c>
      <c r="J82" s="59" t="s">
        <v>10</v>
      </c>
      <c r="K82" s="59" t="s">
        <v>266</v>
      </c>
    </row>
    <row r="83" spans="1:11" s="73" customFormat="1" x14ac:dyDescent="0.2">
      <c r="A83" s="50">
        <v>78</v>
      </c>
      <c r="B83" s="59" t="s">
        <v>247</v>
      </c>
      <c r="C83" s="67">
        <v>13000</v>
      </c>
      <c r="D83" s="71">
        <f t="shared" ref="D83:D96" si="6">C83</f>
        <v>13000</v>
      </c>
      <c r="E83" s="260" t="s">
        <v>60</v>
      </c>
      <c r="F83" s="69" t="s">
        <v>82</v>
      </c>
      <c r="G83" s="72">
        <f t="shared" ref="G83:G96" si="7">C83</f>
        <v>13000</v>
      </c>
      <c r="H83" s="59" t="str">
        <f t="shared" ref="H83:H96" si="8">F83</f>
        <v>หจก.ภิญโญฟาร์มาซี</v>
      </c>
      <c r="I83" s="72">
        <f t="shared" ref="I83:I96" si="9">C83</f>
        <v>13000</v>
      </c>
      <c r="J83" s="59" t="s">
        <v>10</v>
      </c>
      <c r="K83" s="59" t="s">
        <v>256</v>
      </c>
    </row>
    <row r="84" spans="1:11" s="73" customFormat="1" x14ac:dyDescent="0.2">
      <c r="A84" s="50">
        <v>79</v>
      </c>
      <c r="B84" s="59" t="s">
        <v>267</v>
      </c>
      <c r="C84" s="67">
        <v>3900</v>
      </c>
      <c r="D84" s="71">
        <f t="shared" si="6"/>
        <v>3900</v>
      </c>
      <c r="E84" s="259" t="s">
        <v>60</v>
      </c>
      <c r="F84" s="69" t="s">
        <v>268</v>
      </c>
      <c r="G84" s="72">
        <f t="shared" si="7"/>
        <v>3900</v>
      </c>
      <c r="H84" s="59" t="str">
        <f t="shared" si="8"/>
        <v>บ.กระบี่ ประวิมเอ็นจิเนียริ่ง จก.</v>
      </c>
      <c r="I84" s="72">
        <f t="shared" si="9"/>
        <v>3900</v>
      </c>
      <c r="J84" s="59" t="s">
        <v>10</v>
      </c>
      <c r="K84" s="59" t="s">
        <v>269</v>
      </c>
    </row>
    <row r="85" spans="1:11" s="73" customFormat="1" ht="37.5" x14ac:dyDescent="0.2">
      <c r="A85" s="50">
        <v>80</v>
      </c>
      <c r="B85" s="59" t="s">
        <v>270</v>
      </c>
      <c r="C85" s="67">
        <v>1020</v>
      </c>
      <c r="D85" s="71">
        <f t="shared" si="6"/>
        <v>1020</v>
      </c>
      <c r="E85" s="259" t="s">
        <v>60</v>
      </c>
      <c r="F85" s="69" t="s">
        <v>271</v>
      </c>
      <c r="G85" s="72">
        <f t="shared" si="7"/>
        <v>1020</v>
      </c>
      <c r="H85" s="59" t="str">
        <f t="shared" si="8"/>
        <v>นายสมชาย อิสลาม</v>
      </c>
      <c r="I85" s="72">
        <f t="shared" si="9"/>
        <v>1020</v>
      </c>
      <c r="J85" s="59" t="s">
        <v>10</v>
      </c>
      <c r="K85" s="59" t="s">
        <v>272</v>
      </c>
    </row>
    <row r="86" spans="1:11" s="73" customFormat="1" ht="37.5" x14ac:dyDescent="0.2">
      <c r="A86" s="50">
        <v>81</v>
      </c>
      <c r="B86" s="59" t="s">
        <v>273</v>
      </c>
      <c r="C86" s="67">
        <v>500</v>
      </c>
      <c r="D86" s="71">
        <f t="shared" si="6"/>
        <v>500</v>
      </c>
      <c r="E86" s="259" t="s">
        <v>60</v>
      </c>
      <c r="F86" s="69" t="s">
        <v>260</v>
      </c>
      <c r="G86" s="72">
        <f t="shared" si="7"/>
        <v>500</v>
      </c>
      <c r="H86" s="59" t="str">
        <f t="shared" si="8"/>
        <v>บ.ก้องกิ่มเฮง ปิโตรเลียม จก.</v>
      </c>
      <c r="I86" s="72">
        <f t="shared" si="9"/>
        <v>500</v>
      </c>
      <c r="J86" s="59" t="s">
        <v>10</v>
      </c>
      <c r="K86" s="59" t="s">
        <v>274</v>
      </c>
    </row>
    <row r="87" spans="1:11" s="73" customFormat="1" ht="37.5" x14ac:dyDescent="0.2">
      <c r="A87" s="50">
        <v>82</v>
      </c>
      <c r="B87" s="59" t="s">
        <v>275</v>
      </c>
      <c r="C87" s="67">
        <v>5618</v>
      </c>
      <c r="D87" s="71">
        <f t="shared" si="6"/>
        <v>5618</v>
      </c>
      <c r="E87" s="260" t="s">
        <v>60</v>
      </c>
      <c r="F87" s="69" t="s">
        <v>260</v>
      </c>
      <c r="G87" s="72">
        <f t="shared" si="7"/>
        <v>5618</v>
      </c>
      <c r="H87" s="59" t="str">
        <f t="shared" si="8"/>
        <v>บ.ก้องกิ่มเฮง ปิโตรเลียม จก.</v>
      </c>
      <c r="I87" s="72">
        <f t="shared" si="9"/>
        <v>5618</v>
      </c>
      <c r="J87" s="59" t="s">
        <v>10</v>
      </c>
      <c r="K87" s="59" t="s">
        <v>276</v>
      </c>
    </row>
    <row r="88" spans="1:11" s="73" customFormat="1" ht="37.5" x14ac:dyDescent="0.2">
      <c r="A88" s="50">
        <v>83</v>
      </c>
      <c r="B88" s="59" t="s">
        <v>277</v>
      </c>
      <c r="C88" s="67">
        <v>500</v>
      </c>
      <c r="D88" s="71">
        <f t="shared" si="6"/>
        <v>500</v>
      </c>
      <c r="E88" s="260" t="s">
        <v>60</v>
      </c>
      <c r="F88" s="69" t="s">
        <v>260</v>
      </c>
      <c r="G88" s="72">
        <f t="shared" si="7"/>
        <v>500</v>
      </c>
      <c r="H88" s="59" t="str">
        <f t="shared" si="8"/>
        <v>บ.ก้องกิ่มเฮง ปิโตรเลียม จก.</v>
      </c>
      <c r="I88" s="72">
        <f t="shared" si="9"/>
        <v>500</v>
      </c>
      <c r="J88" s="59" t="s">
        <v>10</v>
      </c>
      <c r="K88" s="59" t="s">
        <v>278</v>
      </c>
    </row>
    <row r="89" spans="1:11" s="73" customFormat="1" ht="37.5" x14ac:dyDescent="0.2">
      <c r="A89" s="50">
        <v>84</v>
      </c>
      <c r="B89" s="59" t="s">
        <v>279</v>
      </c>
      <c r="C89" s="67">
        <v>1940</v>
      </c>
      <c r="D89" s="71">
        <f t="shared" si="6"/>
        <v>1940</v>
      </c>
      <c r="E89" s="260" t="s">
        <v>60</v>
      </c>
      <c r="F89" s="69" t="s">
        <v>260</v>
      </c>
      <c r="G89" s="72">
        <f t="shared" si="7"/>
        <v>1940</v>
      </c>
      <c r="H89" s="59" t="str">
        <f t="shared" si="8"/>
        <v>บ.ก้องกิ่มเฮง ปิโตรเลียม จก.</v>
      </c>
      <c r="I89" s="72">
        <f t="shared" si="9"/>
        <v>1940</v>
      </c>
      <c r="J89" s="59" t="s">
        <v>10</v>
      </c>
      <c r="K89" s="59" t="s">
        <v>280</v>
      </c>
    </row>
    <row r="90" spans="1:11" s="73" customFormat="1" x14ac:dyDescent="0.2">
      <c r="A90" s="50">
        <v>85</v>
      </c>
      <c r="B90" s="59" t="s">
        <v>247</v>
      </c>
      <c r="C90" s="67">
        <v>1375</v>
      </c>
      <c r="D90" s="71">
        <f t="shared" si="6"/>
        <v>1375</v>
      </c>
      <c r="E90" s="260" t="s">
        <v>60</v>
      </c>
      <c r="F90" s="69" t="s">
        <v>248</v>
      </c>
      <c r="G90" s="72">
        <f t="shared" si="7"/>
        <v>1375</v>
      </c>
      <c r="H90" s="59" t="str">
        <f t="shared" si="8"/>
        <v>บ.สุวรรณาฟาร์ม่า จก.</v>
      </c>
      <c r="I90" s="72">
        <f t="shared" si="9"/>
        <v>1375</v>
      </c>
      <c r="J90" s="59" t="s">
        <v>10</v>
      </c>
      <c r="K90" s="59" t="s">
        <v>281</v>
      </c>
    </row>
    <row r="91" spans="1:11" s="73" customFormat="1" x14ac:dyDescent="0.2">
      <c r="A91" s="50">
        <v>86</v>
      </c>
      <c r="B91" s="59" t="s">
        <v>238</v>
      </c>
      <c r="C91" s="67">
        <v>3920</v>
      </c>
      <c r="D91" s="71">
        <f t="shared" si="6"/>
        <v>3920</v>
      </c>
      <c r="E91" s="260" t="s">
        <v>60</v>
      </c>
      <c r="F91" s="69" t="s">
        <v>248</v>
      </c>
      <c r="G91" s="72">
        <f t="shared" si="7"/>
        <v>3920</v>
      </c>
      <c r="H91" s="59" t="str">
        <f t="shared" si="8"/>
        <v>บ.สุวรรณาฟาร์ม่า จก.</v>
      </c>
      <c r="I91" s="72">
        <f t="shared" si="9"/>
        <v>3920</v>
      </c>
      <c r="J91" s="59" t="s">
        <v>10</v>
      </c>
      <c r="K91" s="59" t="s">
        <v>282</v>
      </c>
    </row>
    <row r="92" spans="1:11" s="73" customFormat="1" x14ac:dyDescent="0.2">
      <c r="A92" s="50">
        <v>87</v>
      </c>
      <c r="B92" s="59" t="s">
        <v>283</v>
      </c>
      <c r="C92" s="67">
        <v>20000</v>
      </c>
      <c r="D92" s="71">
        <f t="shared" si="6"/>
        <v>20000</v>
      </c>
      <c r="E92" s="260" t="s">
        <v>60</v>
      </c>
      <c r="F92" s="69" t="s">
        <v>284</v>
      </c>
      <c r="G92" s="72">
        <f t="shared" si="7"/>
        <v>20000</v>
      </c>
      <c r="H92" s="59" t="str">
        <f t="shared" si="8"/>
        <v>ร้านใบหยกแอร์ เซ็นเตอร์</v>
      </c>
      <c r="I92" s="72">
        <f t="shared" si="9"/>
        <v>20000</v>
      </c>
      <c r="J92" s="59" t="s">
        <v>10</v>
      </c>
      <c r="K92" s="59" t="s">
        <v>285</v>
      </c>
    </row>
    <row r="93" spans="1:11" s="73" customFormat="1" x14ac:dyDescent="0.2">
      <c r="A93" s="50">
        <v>88</v>
      </c>
      <c r="B93" s="59" t="s">
        <v>286</v>
      </c>
      <c r="C93" s="67">
        <v>1300</v>
      </c>
      <c r="D93" s="71">
        <f t="shared" si="6"/>
        <v>1300</v>
      </c>
      <c r="E93" s="260" t="s">
        <v>60</v>
      </c>
      <c r="F93" s="69" t="s">
        <v>260</v>
      </c>
      <c r="G93" s="72">
        <f t="shared" si="7"/>
        <v>1300</v>
      </c>
      <c r="H93" s="59" t="str">
        <f t="shared" si="8"/>
        <v>บ.ก้องกิ่มเฮง ปิโตรเลียม จก.</v>
      </c>
      <c r="I93" s="72">
        <f t="shared" si="9"/>
        <v>1300</v>
      </c>
      <c r="J93" s="59" t="s">
        <v>10</v>
      </c>
      <c r="K93" s="59" t="s">
        <v>287</v>
      </c>
    </row>
    <row r="94" spans="1:11" s="73" customFormat="1" ht="37.5" x14ac:dyDescent="0.2">
      <c r="A94" s="50">
        <v>89</v>
      </c>
      <c r="B94" s="59" t="s">
        <v>288</v>
      </c>
      <c r="C94" s="67">
        <v>3045.22</v>
      </c>
      <c r="D94" s="71">
        <f t="shared" si="6"/>
        <v>3045.22</v>
      </c>
      <c r="E94" s="260" t="s">
        <v>60</v>
      </c>
      <c r="F94" s="69" t="s">
        <v>253</v>
      </c>
      <c r="G94" s="72">
        <f t="shared" si="7"/>
        <v>3045.22</v>
      </c>
      <c r="H94" s="59" t="str">
        <f t="shared" si="8"/>
        <v>บ.โตโยต้าอันดามัน กระบี่ จำกัด</v>
      </c>
      <c r="I94" s="72">
        <f t="shared" si="9"/>
        <v>3045.22</v>
      </c>
      <c r="J94" s="59" t="s">
        <v>10</v>
      </c>
      <c r="K94" s="59" t="s">
        <v>289</v>
      </c>
    </row>
    <row r="95" spans="1:11" s="73" customFormat="1" x14ac:dyDescent="0.2">
      <c r="A95" s="50">
        <v>90</v>
      </c>
      <c r="B95" s="59" t="s">
        <v>290</v>
      </c>
      <c r="C95" s="67">
        <v>7800</v>
      </c>
      <c r="D95" s="71">
        <f t="shared" si="6"/>
        <v>7800</v>
      </c>
      <c r="E95" s="259" t="s">
        <v>60</v>
      </c>
      <c r="F95" s="69" t="s">
        <v>291</v>
      </c>
      <c r="G95" s="72">
        <f t="shared" si="7"/>
        <v>7800</v>
      </c>
      <c r="H95" s="59" t="str">
        <f t="shared" si="8"/>
        <v>บ.ลี วัสดุก่อสร้าง จก.</v>
      </c>
      <c r="I95" s="72">
        <f t="shared" si="9"/>
        <v>7800</v>
      </c>
      <c r="J95" s="59" t="s">
        <v>10</v>
      </c>
      <c r="K95" s="59" t="s">
        <v>292</v>
      </c>
    </row>
    <row r="96" spans="1:11" s="73" customFormat="1" x14ac:dyDescent="0.2">
      <c r="A96" s="50">
        <v>91</v>
      </c>
      <c r="B96" s="59" t="s">
        <v>293</v>
      </c>
      <c r="C96" s="67">
        <v>5085</v>
      </c>
      <c r="D96" s="71">
        <f t="shared" si="6"/>
        <v>5085</v>
      </c>
      <c r="E96" s="259" t="s">
        <v>60</v>
      </c>
      <c r="F96" s="69" t="s">
        <v>294</v>
      </c>
      <c r="G96" s="72">
        <f t="shared" si="7"/>
        <v>5085</v>
      </c>
      <c r="H96" s="59" t="str">
        <f t="shared" si="8"/>
        <v>ร้านกิจโชคนานาภัณฑ์</v>
      </c>
      <c r="I96" s="72">
        <f t="shared" si="9"/>
        <v>5085</v>
      </c>
      <c r="J96" s="59" t="s">
        <v>10</v>
      </c>
      <c r="K96" s="59" t="s">
        <v>295</v>
      </c>
    </row>
    <row r="97" spans="1:11" s="73" customFormat="1" x14ac:dyDescent="0.2">
      <c r="A97" s="50">
        <v>92</v>
      </c>
      <c r="B97" s="59" t="s">
        <v>296</v>
      </c>
      <c r="C97" s="67">
        <v>1200</v>
      </c>
      <c r="D97" s="71">
        <f>C97</f>
        <v>1200</v>
      </c>
      <c r="E97" s="259" t="s">
        <v>60</v>
      </c>
      <c r="F97" s="69" t="s">
        <v>260</v>
      </c>
      <c r="G97" s="72">
        <f>C97</f>
        <v>1200</v>
      </c>
      <c r="H97" s="59" t="str">
        <f>F97</f>
        <v>บ.ก้องกิ่มเฮง ปิโตรเลียม จก.</v>
      </c>
      <c r="I97" s="72">
        <f>C97</f>
        <v>1200</v>
      </c>
      <c r="J97" s="59" t="s">
        <v>10</v>
      </c>
      <c r="K97" s="59" t="s">
        <v>297</v>
      </c>
    </row>
    <row r="98" spans="1:11" s="76" customFormat="1" ht="42.75" customHeight="1" x14ac:dyDescent="0.3">
      <c r="A98" s="366">
        <v>93</v>
      </c>
      <c r="B98" s="381" t="s">
        <v>298</v>
      </c>
      <c r="C98" s="74"/>
      <c r="D98" s="74"/>
      <c r="E98" s="384" t="s">
        <v>299</v>
      </c>
      <c r="F98" s="292"/>
      <c r="G98" s="318"/>
      <c r="H98" s="323"/>
      <c r="I98" s="75"/>
      <c r="J98" s="374" t="s">
        <v>300</v>
      </c>
      <c r="K98" s="353" t="s">
        <v>301</v>
      </c>
    </row>
    <row r="99" spans="1:11" s="76" customFormat="1" ht="42.75" customHeight="1" x14ac:dyDescent="0.3">
      <c r="A99" s="367"/>
      <c r="B99" s="383"/>
      <c r="C99" s="77">
        <v>3800</v>
      </c>
      <c r="D99" s="77">
        <v>3800</v>
      </c>
      <c r="E99" s="385"/>
      <c r="F99" s="293" t="s">
        <v>302</v>
      </c>
      <c r="G99" s="319">
        <v>3800</v>
      </c>
      <c r="H99" s="324" t="s">
        <v>302</v>
      </c>
      <c r="I99" s="78">
        <v>3800</v>
      </c>
      <c r="J99" s="375"/>
      <c r="K99" s="354" t="s">
        <v>303</v>
      </c>
    </row>
    <row r="100" spans="1:11" s="76" customFormat="1" ht="42.75" customHeight="1" x14ac:dyDescent="0.3">
      <c r="A100" s="366">
        <v>94</v>
      </c>
      <c r="B100" s="381" t="s">
        <v>304</v>
      </c>
      <c r="C100" s="74"/>
      <c r="D100" s="74"/>
      <c r="E100" s="384" t="s">
        <v>299</v>
      </c>
      <c r="F100" s="292"/>
      <c r="G100" s="318"/>
      <c r="H100" s="323"/>
      <c r="I100" s="75"/>
      <c r="J100" s="374" t="s">
        <v>300</v>
      </c>
      <c r="K100" s="353" t="s">
        <v>301</v>
      </c>
    </row>
    <row r="101" spans="1:11" s="76" customFormat="1" ht="44.25" customHeight="1" x14ac:dyDescent="0.3">
      <c r="A101" s="367"/>
      <c r="B101" s="383"/>
      <c r="C101" s="79">
        <v>480</v>
      </c>
      <c r="D101" s="79">
        <v>480</v>
      </c>
      <c r="E101" s="385"/>
      <c r="F101" s="293" t="s">
        <v>305</v>
      </c>
      <c r="G101" s="319">
        <v>480</v>
      </c>
      <c r="H101" s="324" t="s">
        <v>305</v>
      </c>
      <c r="I101" s="78">
        <v>480</v>
      </c>
      <c r="J101" s="375"/>
      <c r="K101" s="355" t="s">
        <v>306</v>
      </c>
    </row>
    <row r="102" spans="1:11" s="76" customFormat="1" ht="23.25" customHeight="1" x14ac:dyDescent="0.3">
      <c r="A102" s="376">
        <v>95</v>
      </c>
      <c r="B102" s="381" t="s">
        <v>307</v>
      </c>
      <c r="C102" s="80"/>
      <c r="D102" s="80"/>
      <c r="E102" s="261"/>
      <c r="F102" s="81"/>
      <c r="G102" s="320"/>
      <c r="H102" s="325"/>
      <c r="I102" s="82"/>
      <c r="J102" s="328"/>
      <c r="K102" s="356"/>
    </row>
    <row r="103" spans="1:11" s="76" customFormat="1" ht="33.75" customHeight="1" x14ac:dyDescent="0.3">
      <c r="A103" s="376"/>
      <c r="B103" s="382"/>
      <c r="C103" s="378">
        <v>12721.87</v>
      </c>
      <c r="D103" s="378">
        <v>12721.87</v>
      </c>
      <c r="E103" s="379" t="s">
        <v>60</v>
      </c>
      <c r="F103" s="81"/>
      <c r="G103" s="320"/>
      <c r="H103" s="325"/>
      <c r="I103" s="82"/>
      <c r="J103" s="380" t="s">
        <v>300</v>
      </c>
      <c r="K103" s="356" t="s">
        <v>308</v>
      </c>
    </row>
    <row r="104" spans="1:11" s="76" customFormat="1" ht="46.5" customHeight="1" x14ac:dyDescent="0.3">
      <c r="A104" s="367"/>
      <c r="B104" s="383"/>
      <c r="C104" s="371"/>
      <c r="D104" s="371"/>
      <c r="E104" s="373"/>
      <c r="F104" s="83" t="s">
        <v>309</v>
      </c>
      <c r="G104" s="321">
        <v>12721.87</v>
      </c>
      <c r="H104" s="326" t="s">
        <v>309</v>
      </c>
      <c r="I104" s="84">
        <v>12721.87</v>
      </c>
      <c r="J104" s="375"/>
      <c r="K104" s="357" t="s">
        <v>310</v>
      </c>
    </row>
    <row r="105" spans="1:11" s="76" customFormat="1" ht="32.25" customHeight="1" x14ac:dyDescent="0.3">
      <c r="A105" s="366">
        <v>96</v>
      </c>
      <c r="B105" s="368" t="s">
        <v>311</v>
      </c>
      <c r="C105" s="370">
        <v>4560</v>
      </c>
      <c r="D105" s="370">
        <v>4560</v>
      </c>
      <c r="E105" s="372" t="s">
        <v>60</v>
      </c>
      <c r="F105" s="81"/>
      <c r="G105" s="320"/>
      <c r="H105" s="325"/>
      <c r="I105" s="82"/>
      <c r="J105" s="374" t="s">
        <v>300</v>
      </c>
      <c r="K105" s="356" t="s">
        <v>308</v>
      </c>
    </row>
    <row r="106" spans="1:11" s="76" customFormat="1" ht="38.25" customHeight="1" x14ac:dyDescent="0.3">
      <c r="A106" s="376"/>
      <c r="B106" s="377"/>
      <c r="C106" s="378"/>
      <c r="D106" s="378"/>
      <c r="E106" s="379"/>
      <c r="F106" s="81" t="s">
        <v>89</v>
      </c>
      <c r="G106" s="320">
        <v>4560</v>
      </c>
      <c r="H106" s="325" t="s">
        <v>89</v>
      </c>
      <c r="I106" s="82">
        <v>4560</v>
      </c>
      <c r="J106" s="380"/>
      <c r="K106" s="356" t="s">
        <v>312</v>
      </c>
    </row>
    <row r="107" spans="1:11" s="76" customFormat="1" ht="36.75" customHeight="1" x14ac:dyDescent="0.3">
      <c r="A107" s="366">
        <v>97</v>
      </c>
      <c r="B107" s="368" t="s">
        <v>313</v>
      </c>
      <c r="C107" s="74"/>
      <c r="D107" s="74"/>
      <c r="E107" s="372" t="s">
        <v>60</v>
      </c>
      <c r="F107" s="292"/>
      <c r="G107" s="318"/>
      <c r="H107" s="323"/>
      <c r="I107" s="75"/>
      <c r="J107" s="374" t="s">
        <v>300</v>
      </c>
      <c r="K107" s="353" t="s">
        <v>314</v>
      </c>
    </row>
    <row r="108" spans="1:11" s="76" customFormat="1" ht="43.5" customHeight="1" x14ac:dyDescent="0.3">
      <c r="A108" s="367"/>
      <c r="B108" s="369"/>
      <c r="C108" s="80">
        <v>1080</v>
      </c>
      <c r="D108" s="80">
        <v>1080</v>
      </c>
      <c r="E108" s="373"/>
      <c r="F108" s="81" t="s">
        <v>89</v>
      </c>
      <c r="G108" s="320">
        <v>1080</v>
      </c>
      <c r="H108" s="325" t="s">
        <v>89</v>
      </c>
      <c r="I108" s="82">
        <v>1080</v>
      </c>
      <c r="J108" s="375"/>
      <c r="K108" s="356" t="s">
        <v>315</v>
      </c>
    </row>
    <row r="109" spans="1:11" s="76" customFormat="1" ht="34.5" customHeight="1" x14ac:dyDescent="0.3">
      <c r="A109" s="366">
        <v>98</v>
      </c>
      <c r="B109" s="368" t="s">
        <v>316</v>
      </c>
      <c r="C109" s="370">
        <v>10060</v>
      </c>
      <c r="D109" s="370">
        <v>10060</v>
      </c>
      <c r="E109" s="372" t="s">
        <v>60</v>
      </c>
      <c r="F109" s="85"/>
      <c r="G109" s="322"/>
      <c r="H109" s="327"/>
      <c r="I109" s="86"/>
      <c r="J109" s="374" t="s">
        <v>300</v>
      </c>
      <c r="K109" s="353" t="s">
        <v>317</v>
      </c>
    </row>
    <row r="110" spans="1:11" s="76" customFormat="1" ht="34.5" customHeight="1" x14ac:dyDescent="0.3">
      <c r="A110" s="376"/>
      <c r="B110" s="377"/>
      <c r="C110" s="378"/>
      <c r="D110" s="378"/>
      <c r="E110" s="379"/>
      <c r="F110" s="81" t="s">
        <v>318</v>
      </c>
      <c r="G110" s="320">
        <v>8560</v>
      </c>
      <c r="H110" s="325" t="s">
        <v>318</v>
      </c>
      <c r="I110" s="82">
        <v>8560</v>
      </c>
      <c r="J110" s="380"/>
      <c r="K110" s="356" t="s">
        <v>319</v>
      </c>
    </row>
    <row r="111" spans="1:11" s="76" customFormat="1" ht="34.5" customHeight="1" x14ac:dyDescent="0.3">
      <c r="A111" s="367"/>
      <c r="B111" s="369"/>
      <c r="C111" s="371"/>
      <c r="D111" s="371"/>
      <c r="E111" s="373"/>
      <c r="F111" s="81" t="s">
        <v>320</v>
      </c>
      <c r="G111" s="320">
        <v>1500</v>
      </c>
      <c r="H111" s="325" t="s">
        <v>320</v>
      </c>
      <c r="I111" s="82">
        <v>1500</v>
      </c>
      <c r="J111" s="375"/>
      <c r="K111" s="356" t="s">
        <v>321</v>
      </c>
    </row>
    <row r="112" spans="1:11" s="76" customFormat="1" ht="34.5" customHeight="1" x14ac:dyDescent="0.3">
      <c r="A112" s="366">
        <v>99</v>
      </c>
      <c r="B112" s="368" t="s">
        <v>322</v>
      </c>
      <c r="C112" s="370">
        <v>12760</v>
      </c>
      <c r="D112" s="370">
        <v>12760</v>
      </c>
      <c r="E112" s="372" t="s">
        <v>60</v>
      </c>
      <c r="F112" s="85"/>
      <c r="G112" s="322"/>
      <c r="H112" s="327"/>
      <c r="I112" s="86"/>
      <c r="J112" s="374" t="s">
        <v>300</v>
      </c>
      <c r="K112" s="353" t="s">
        <v>317</v>
      </c>
    </row>
    <row r="113" spans="1:11" s="76" customFormat="1" ht="34.5" customHeight="1" x14ac:dyDescent="0.3">
      <c r="A113" s="367"/>
      <c r="B113" s="369"/>
      <c r="C113" s="371"/>
      <c r="D113" s="371"/>
      <c r="E113" s="373"/>
      <c r="F113" s="81" t="s">
        <v>89</v>
      </c>
      <c r="G113" s="320">
        <v>12760</v>
      </c>
      <c r="H113" s="325" t="s">
        <v>89</v>
      </c>
      <c r="I113" s="82">
        <v>12760</v>
      </c>
      <c r="J113" s="375"/>
      <c r="K113" s="356" t="s">
        <v>323</v>
      </c>
    </row>
    <row r="114" spans="1:11" s="76" customFormat="1" ht="30.75" customHeight="1" x14ac:dyDescent="0.3">
      <c r="A114" s="366">
        <v>100</v>
      </c>
      <c r="B114" s="368" t="s">
        <v>324</v>
      </c>
      <c r="C114" s="370">
        <v>4922</v>
      </c>
      <c r="D114" s="370">
        <v>4922</v>
      </c>
      <c r="E114" s="372" t="s">
        <v>60</v>
      </c>
      <c r="F114" s="292"/>
      <c r="G114" s="318"/>
      <c r="H114" s="323"/>
      <c r="I114" s="75"/>
      <c r="J114" s="374" t="s">
        <v>300</v>
      </c>
      <c r="K114" s="353" t="s">
        <v>317</v>
      </c>
    </row>
    <row r="115" spans="1:11" s="76" customFormat="1" ht="43.5" customHeight="1" x14ac:dyDescent="0.3">
      <c r="A115" s="367"/>
      <c r="B115" s="369"/>
      <c r="C115" s="371"/>
      <c r="D115" s="371"/>
      <c r="E115" s="373"/>
      <c r="F115" s="83" t="s">
        <v>325</v>
      </c>
      <c r="G115" s="321">
        <v>4922</v>
      </c>
      <c r="H115" s="326" t="s">
        <v>325</v>
      </c>
      <c r="I115" s="84">
        <v>4922</v>
      </c>
      <c r="J115" s="375"/>
      <c r="K115" s="356" t="s">
        <v>326</v>
      </c>
    </row>
    <row r="116" spans="1:11" s="76" customFormat="1" ht="35.25" customHeight="1" x14ac:dyDescent="0.3">
      <c r="A116" s="366">
        <v>101</v>
      </c>
      <c r="B116" s="368" t="s">
        <v>327</v>
      </c>
      <c r="C116" s="370">
        <v>7446.5</v>
      </c>
      <c r="D116" s="370">
        <v>7446.5</v>
      </c>
      <c r="E116" s="372" t="s">
        <v>60</v>
      </c>
      <c r="F116" s="85"/>
      <c r="G116" s="322"/>
      <c r="H116" s="327"/>
      <c r="I116" s="86"/>
      <c r="J116" s="329"/>
      <c r="K116" s="353" t="s">
        <v>317</v>
      </c>
    </row>
    <row r="117" spans="1:11" s="76" customFormat="1" ht="36.75" customHeight="1" x14ac:dyDescent="0.3">
      <c r="A117" s="367"/>
      <c r="B117" s="369"/>
      <c r="C117" s="371"/>
      <c r="D117" s="371"/>
      <c r="E117" s="373"/>
      <c r="F117" s="83" t="s">
        <v>309</v>
      </c>
      <c r="G117" s="321">
        <v>7446.5</v>
      </c>
      <c r="H117" s="326" t="s">
        <v>309</v>
      </c>
      <c r="I117" s="84">
        <v>7446.5</v>
      </c>
      <c r="J117" s="330" t="s">
        <v>300</v>
      </c>
      <c r="K117" s="356" t="s">
        <v>328</v>
      </c>
    </row>
    <row r="118" spans="1:11" x14ac:dyDescent="0.3">
      <c r="A118" s="87">
        <v>102</v>
      </c>
      <c r="B118" s="88" t="s">
        <v>329</v>
      </c>
      <c r="C118" s="89">
        <v>100000</v>
      </c>
      <c r="D118" s="90">
        <v>99000</v>
      </c>
      <c r="E118" s="262" t="s">
        <v>60</v>
      </c>
      <c r="F118" s="88" t="s">
        <v>330</v>
      </c>
      <c r="G118" s="91">
        <v>99000</v>
      </c>
      <c r="H118" s="88" t="s">
        <v>330</v>
      </c>
      <c r="I118" s="92">
        <v>99000</v>
      </c>
      <c r="J118" s="331" t="s">
        <v>300</v>
      </c>
      <c r="K118" s="93" t="s">
        <v>331</v>
      </c>
    </row>
    <row r="119" spans="1:11" x14ac:dyDescent="0.3">
      <c r="A119" s="94"/>
      <c r="B119" s="95" t="s">
        <v>332</v>
      </c>
      <c r="C119" s="96"/>
      <c r="D119" s="97"/>
      <c r="E119" s="123" t="s">
        <v>333</v>
      </c>
      <c r="F119" s="98" t="s">
        <v>334</v>
      </c>
      <c r="G119" s="99">
        <v>100000</v>
      </c>
      <c r="H119" s="98"/>
      <c r="I119" s="100"/>
      <c r="J119" s="332"/>
      <c r="K119" s="101"/>
    </row>
    <row r="120" spans="1:11" x14ac:dyDescent="0.3">
      <c r="A120" s="102"/>
      <c r="B120" s="103"/>
      <c r="C120" s="96"/>
      <c r="D120" s="97"/>
      <c r="E120" s="123" t="s">
        <v>335</v>
      </c>
      <c r="F120" s="98" t="s">
        <v>86</v>
      </c>
      <c r="G120" s="99">
        <v>120000</v>
      </c>
      <c r="H120" s="104"/>
      <c r="I120" s="105"/>
      <c r="J120" s="332"/>
      <c r="K120" s="358"/>
    </row>
    <row r="121" spans="1:11" x14ac:dyDescent="0.3">
      <c r="A121" s="102"/>
      <c r="B121" s="103"/>
      <c r="C121" s="96"/>
      <c r="D121" s="97"/>
      <c r="E121" s="123">
        <v>2561</v>
      </c>
      <c r="F121" s="98" t="s">
        <v>336</v>
      </c>
      <c r="G121" s="99">
        <v>130000</v>
      </c>
      <c r="H121" s="106"/>
      <c r="I121" s="100"/>
      <c r="J121" s="332"/>
      <c r="K121" s="101"/>
    </row>
    <row r="122" spans="1:11" x14ac:dyDescent="0.3">
      <c r="A122" s="107"/>
      <c r="B122" s="108"/>
      <c r="C122" s="109"/>
      <c r="D122" s="110"/>
      <c r="E122" s="263"/>
      <c r="F122" s="294" t="s">
        <v>337</v>
      </c>
      <c r="G122" s="111">
        <v>138000</v>
      </c>
      <c r="H122" s="112"/>
      <c r="I122" s="113"/>
      <c r="J122" s="333"/>
      <c r="K122" s="359"/>
    </row>
    <row r="123" spans="1:11" x14ac:dyDescent="0.3">
      <c r="A123" s="87">
        <v>103</v>
      </c>
      <c r="B123" s="114" t="s">
        <v>338</v>
      </c>
      <c r="C123" s="89">
        <v>2022</v>
      </c>
      <c r="D123" s="89">
        <v>2022</v>
      </c>
      <c r="E123" s="264" t="s">
        <v>60</v>
      </c>
      <c r="F123" s="316" t="s">
        <v>339</v>
      </c>
      <c r="G123" s="92">
        <v>2022</v>
      </c>
      <c r="H123" s="115" t="s">
        <v>339</v>
      </c>
      <c r="I123" s="92">
        <v>2022</v>
      </c>
      <c r="J123" s="334" t="s">
        <v>340</v>
      </c>
      <c r="K123" s="116" t="s">
        <v>341</v>
      </c>
    </row>
    <row r="124" spans="1:11" x14ac:dyDescent="0.3">
      <c r="A124" s="117"/>
      <c r="B124" s="118"/>
      <c r="C124" s="119"/>
      <c r="D124" s="97"/>
      <c r="E124" s="265" t="s">
        <v>333</v>
      </c>
      <c r="F124" s="317" t="s">
        <v>342</v>
      </c>
      <c r="G124" s="121"/>
      <c r="H124" s="120" t="s">
        <v>342</v>
      </c>
      <c r="I124" s="121"/>
      <c r="J124" s="335"/>
      <c r="K124" s="122"/>
    </row>
    <row r="125" spans="1:11" x14ac:dyDescent="0.3">
      <c r="A125" s="117"/>
      <c r="B125" s="118"/>
      <c r="C125" s="119"/>
      <c r="D125" s="97"/>
      <c r="E125" s="265" t="s">
        <v>335</v>
      </c>
      <c r="F125" s="317" t="s">
        <v>343</v>
      </c>
      <c r="G125" s="121"/>
      <c r="H125" s="120" t="s">
        <v>343</v>
      </c>
      <c r="I125" s="121"/>
      <c r="J125" s="335"/>
      <c r="K125" s="123"/>
    </row>
    <row r="126" spans="1:11" x14ac:dyDescent="0.3">
      <c r="A126" s="124"/>
      <c r="B126" s="125"/>
      <c r="C126" s="126"/>
      <c r="D126" s="110"/>
      <c r="E126" s="266">
        <v>2561</v>
      </c>
      <c r="F126" s="297"/>
      <c r="G126" s="128"/>
      <c r="H126" s="127"/>
      <c r="I126" s="128"/>
      <c r="J126" s="336"/>
      <c r="K126" s="194"/>
    </row>
    <row r="127" spans="1:11" ht="37.5" x14ac:dyDescent="0.3">
      <c r="A127" s="87">
        <v>104</v>
      </c>
      <c r="B127" s="129" t="s">
        <v>344</v>
      </c>
      <c r="C127" s="130">
        <v>7999.75</v>
      </c>
      <c r="D127" s="131">
        <f>G127+G128+G129+G130+G131+G132+G133+G134</f>
        <v>7999.75</v>
      </c>
      <c r="E127" s="267" t="s">
        <v>60</v>
      </c>
      <c r="F127" s="132" t="s">
        <v>345</v>
      </c>
      <c r="G127" s="133">
        <v>2827.25</v>
      </c>
      <c r="H127" s="132" t="s">
        <v>345</v>
      </c>
      <c r="I127" s="133">
        <v>2827.25</v>
      </c>
      <c r="J127" s="334" t="s">
        <v>340</v>
      </c>
      <c r="K127" s="134" t="s">
        <v>346</v>
      </c>
    </row>
    <row r="128" spans="1:11" ht="37.5" x14ac:dyDescent="0.3">
      <c r="A128" s="135"/>
      <c r="B128" s="136"/>
      <c r="C128" s="137"/>
      <c r="D128" s="138"/>
      <c r="E128" s="268" t="s">
        <v>333</v>
      </c>
      <c r="F128" s="139" t="s">
        <v>347</v>
      </c>
      <c r="G128" s="140">
        <v>190</v>
      </c>
      <c r="H128" s="139" t="s">
        <v>347</v>
      </c>
      <c r="I128" s="140">
        <v>190</v>
      </c>
      <c r="J128" s="332"/>
      <c r="K128" s="141" t="s">
        <v>348</v>
      </c>
    </row>
    <row r="129" spans="1:11" x14ac:dyDescent="0.3">
      <c r="A129" s="135"/>
      <c r="B129" s="136"/>
      <c r="C129" s="137"/>
      <c r="D129" s="138"/>
      <c r="E129" s="268" t="s">
        <v>335</v>
      </c>
      <c r="F129" s="298" t="s">
        <v>349</v>
      </c>
      <c r="G129" s="143">
        <v>1070</v>
      </c>
      <c r="H129" s="142" t="s">
        <v>349</v>
      </c>
      <c r="I129" s="143">
        <v>1070</v>
      </c>
      <c r="J129" s="332"/>
      <c r="K129" s="141" t="s">
        <v>350</v>
      </c>
    </row>
    <row r="130" spans="1:11" x14ac:dyDescent="0.3">
      <c r="A130" s="135"/>
      <c r="B130" s="136"/>
      <c r="C130" s="137"/>
      <c r="D130" s="138"/>
      <c r="E130" s="268">
        <v>2561</v>
      </c>
      <c r="F130" s="139" t="s">
        <v>351</v>
      </c>
      <c r="G130" s="143">
        <v>775</v>
      </c>
      <c r="H130" s="139" t="s">
        <v>351</v>
      </c>
      <c r="I130" s="143">
        <v>775</v>
      </c>
      <c r="J130" s="332"/>
      <c r="K130" s="141" t="s">
        <v>352</v>
      </c>
    </row>
    <row r="131" spans="1:11" ht="37.5" x14ac:dyDescent="0.3">
      <c r="A131" s="135"/>
      <c r="B131" s="136"/>
      <c r="C131" s="137"/>
      <c r="D131" s="138"/>
      <c r="E131" s="268"/>
      <c r="F131" s="139" t="s">
        <v>353</v>
      </c>
      <c r="G131" s="144">
        <v>647</v>
      </c>
      <c r="H131" s="139" t="s">
        <v>353</v>
      </c>
      <c r="I131" s="144">
        <v>647</v>
      </c>
      <c r="J131" s="332"/>
      <c r="K131" s="141" t="s">
        <v>354</v>
      </c>
    </row>
    <row r="132" spans="1:11" x14ac:dyDescent="0.3">
      <c r="A132" s="135"/>
      <c r="B132" s="136"/>
      <c r="C132" s="137"/>
      <c r="D132" s="138"/>
      <c r="E132" s="268"/>
      <c r="F132" s="298" t="s">
        <v>355</v>
      </c>
      <c r="G132" s="143">
        <v>860</v>
      </c>
      <c r="H132" s="142" t="s">
        <v>355</v>
      </c>
      <c r="I132" s="143">
        <v>860</v>
      </c>
      <c r="J132" s="337"/>
      <c r="K132" s="141" t="s">
        <v>356</v>
      </c>
    </row>
    <row r="133" spans="1:11" x14ac:dyDescent="0.3">
      <c r="A133" s="135"/>
      <c r="B133" s="136"/>
      <c r="C133" s="137"/>
      <c r="D133" s="138"/>
      <c r="E133" s="268"/>
      <c r="F133" s="139" t="s">
        <v>347</v>
      </c>
      <c r="G133" s="140">
        <v>552.5</v>
      </c>
      <c r="H133" s="139" t="s">
        <v>347</v>
      </c>
      <c r="I133" s="140">
        <v>552.5</v>
      </c>
      <c r="J133" s="338"/>
      <c r="K133" s="141" t="s">
        <v>357</v>
      </c>
    </row>
    <row r="134" spans="1:11" x14ac:dyDescent="0.3">
      <c r="A134" s="145"/>
      <c r="B134" s="146"/>
      <c r="C134" s="147"/>
      <c r="D134" s="148"/>
      <c r="E134" s="269"/>
      <c r="F134" s="299" t="s">
        <v>355</v>
      </c>
      <c r="G134" s="150">
        <v>1078</v>
      </c>
      <c r="H134" s="149" t="s">
        <v>355</v>
      </c>
      <c r="I134" s="150">
        <v>1078</v>
      </c>
      <c r="J134" s="333"/>
      <c r="K134" s="151" t="s">
        <v>358</v>
      </c>
    </row>
    <row r="135" spans="1:11" x14ac:dyDescent="0.3">
      <c r="A135" s="87">
        <v>105</v>
      </c>
      <c r="B135" s="129" t="s">
        <v>359</v>
      </c>
      <c r="C135" s="130">
        <v>9843</v>
      </c>
      <c r="D135" s="131">
        <f>G135+G136+G137+G138+G139+G140+G141+G142+G143+G144+G145+G146+G147+G148</f>
        <v>9843</v>
      </c>
      <c r="E135" s="267" t="s">
        <v>60</v>
      </c>
      <c r="F135" s="300" t="s">
        <v>360</v>
      </c>
      <c r="G135" s="133">
        <v>600</v>
      </c>
      <c r="H135" s="152" t="s">
        <v>360</v>
      </c>
      <c r="I135" s="133">
        <v>600</v>
      </c>
      <c r="J135" s="334" t="s">
        <v>340</v>
      </c>
      <c r="K135" s="134" t="s">
        <v>361</v>
      </c>
    </row>
    <row r="136" spans="1:11" ht="37.5" x14ac:dyDescent="0.3">
      <c r="A136" s="135"/>
      <c r="B136" s="136"/>
      <c r="C136" s="137"/>
      <c r="D136" s="138"/>
      <c r="E136" s="268" t="s">
        <v>333</v>
      </c>
      <c r="F136" s="298" t="s">
        <v>360</v>
      </c>
      <c r="G136" s="143">
        <v>760</v>
      </c>
      <c r="H136" s="142" t="s">
        <v>360</v>
      </c>
      <c r="I136" s="143">
        <v>760</v>
      </c>
      <c r="J136" s="339"/>
      <c r="K136" s="141" t="s">
        <v>362</v>
      </c>
    </row>
    <row r="137" spans="1:11" x14ac:dyDescent="0.3">
      <c r="A137" s="135"/>
      <c r="B137" s="136"/>
      <c r="C137" s="137"/>
      <c r="D137" s="138"/>
      <c r="E137" s="268" t="s">
        <v>335</v>
      </c>
      <c r="F137" s="298" t="s">
        <v>360</v>
      </c>
      <c r="G137" s="143">
        <v>86</v>
      </c>
      <c r="H137" s="142" t="s">
        <v>360</v>
      </c>
      <c r="I137" s="143">
        <v>86</v>
      </c>
      <c r="J137" s="339"/>
      <c r="K137" s="141" t="s">
        <v>363</v>
      </c>
    </row>
    <row r="138" spans="1:11" x14ac:dyDescent="0.3">
      <c r="A138" s="135"/>
      <c r="B138" s="136"/>
      <c r="C138" s="137"/>
      <c r="D138" s="138"/>
      <c r="E138" s="268">
        <v>2561</v>
      </c>
      <c r="F138" s="298" t="s">
        <v>360</v>
      </c>
      <c r="G138" s="143">
        <v>212</v>
      </c>
      <c r="H138" s="142" t="s">
        <v>360</v>
      </c>
      <c r="I138" s="143">
        <v>212</v>
      </c>
      <c r="J138" s="339"/>
      <c r="K138" s="141" t="s">
        <v>364</v>
      </c>
    </row>
    <row r="139" spans="1:11" x14ac:dyDescent="0.3">
      <c r="A139" s="135"/>
      <c r="B139" s="136"/>
      <c r="C139" s="137"/>
      <c r="D139" s="138"/>
      <c r="E139" s="268"/>
      <c r="F139" s="298" t="s">
        <v>360</v>
      </c>
      <c r="G139" s="143">
        <v>764</v>
      </c>
      <c r="H139" s="142" t="s">
        <v>360</v>
      </c>
      <c r="I139" s="143">
        <v>764</v>
      </c>
      <c r="J139" s="339"/>
      <c r="K139" s="141" t="s">
        <v>365</v>
      </c>
    </row>
    <row r="140" spans="1:11" x14ac:dyDescent="0.3">
      <c r="A140" s="135"/>
      <c r="B140" s="136"/>
      <c r="C140" s="137"/>
      <c r="D140" s="138"/>
      <c r="E140" s="268"/>
      <c r="F140" s="298" t="s">
        <v>360</v>
      </c>
      <c r="G140" s="143">
        <v>1064</v>
      </c>
      <c r="H140" s="142" t="s">
        <v>360</v>
      </c>
      <c r="I140" s="143">
        <v>1064</v>
      </c>
      <c r="J140" s="339"/>
      <c r="K140" s="141" t="s">
        <v>366</v>
      </c>
    </row>
    <row r="141" spans="1:11" x14ac:dyDescent="0.3">
      <c r="A141" s="135"/>
      <c r="B141" s="136"/>
      <c r="C141" s="137"/>
      <c r="D141" s="138"/>
      <c r="E141" s="268"/>
      <c r="F141" s="298" t="s">
        <v>360</v>
      </c>
      <c r="G141" s="143">
        <v>389</v>
      </c>
      <c r="H141" s="142" t="s">
        <v>360</v>
      </c>
      <c r="I141" s="143">
        <v>389</v>
      </c>
      <c r="J141" s="339"/>
      <c r="K141" s="141" t="s">
        <v>367</v>
      </c>
    </row>
    <row r="142" spans="1:11" x14ac:dyDescent="0.3">
      <c r="A142" s="135"/>
      <c r="B142" s="136"/>
      <c r="C142" s="137"/>
      <c r="D142" s="138"/>
      <c r="E142" s="268"/>
      <c r="F142" s="298" t="s">
        <v>360</v>
      </c>
      <c r="G142" s="143">
        <v>492</v>
      </c>
      <c r="H142" s="142" t="s">
        <v>360</v>
      </c>
      <c r="I142" s="143">
        <v>492</v>
      </c>
      <c r="J142" s="339"/>
      <c r="K142" s="141" t="s">
        <v>368</v>
      </c>
    </row>
    <row r="143" spans="1:11" x14ac:dyDescent="0.3">
      <c r="A143" s="135"/>
      <c r="B143" s="136"/>
      <c r="C143" s="137"/>
      <c r="D143" s="138"/>
      <c r="E143" s="268"/>
      <c r="F143" s="298" t="s">
        <v>360</v>
      </c>
      <c r="G143" s="143">
        <v>484</v>
      </c>
      <c r="H143" s="142" t="s">
        <v>360</v>
      </c>
      <c r="I143" s="143">
        <v>484</v>
      </c>
      <c r="J143" s="339"/>
      <c r="K143" s="141" t="s">
        <v>369</v>
      </c>
    </row>
    <row r="144" spans="1:11" x14ac:dyDescent="0.3">
      <c r="A144" s="135"/>
      <c r="B144" s="136"/>
      <c r="C144" s="137"/>
      <c r="D144" s="138"/>
      <c r="E144" s="268"/>
      <c r="F144" s="298" t="s">
        <v>360</v>
      </c>
      <c r="G144" s="143">
        <v>1495</v>
      </c>
      <c r="H144" s="142" t="s">
        <v>360</v>
      </c>
      <c r="I144" s="143">
        <v>1495</v>
      </c>
      <c r="J144" s="340"/>
      <c r="K144" s="141" t="s">
        <v>370</v>
      </c>
    </row>
    <row r="145" spans="1:11" x14ac:dyDescent="0.3">
      <c r="A145" s="135"/>
      <c r="B145" s="136"/>
      <c r="C145" s="137"/>
      <c r="D145" s="138"/>
      <c r="E145" s="268"/>
      <c r="F145" s="298" t="s">
        <v>360</v>
      </c>
      <c r="G145" s="143">
        <v>1421</v>
      </c>
      <c r="H145" s="142" t="s">
        <v>360</v>
      </c>
      <c r="I145" s="143">
        <v>1421</v>
      </c>
      <c r="J145" s="338"/>
      <c r="K145" s="141" t="s">
        <v>371</v>
      </c>
    </row>
    <row r="146" spans="1:11" x14ac:dyDescent="0.3">
      <c r="A146" s="135"/>
      <c r="B146" s="136"/>
      <c r="C146" s="137"/>
      <c r="D146" s="138"/>
      <c r="E146" s="268"/>
      <c r="F146" s="298" t="s">
        <v>360</v>
      </c>
      <c r="G146" s="143">
        <v>700</v>
      </c>
      <c r="H146" s="142" t="s">
        <v>360</v>
      </c>
      <c r="I146" s="143">
        <v>700</v>
      </c>
      <c r="J146" s="274"/>
      <c r="K146" s="141" t="s">
        <v>372</v>
      </c>
    </row>
    <row r="147" spans="1:11" x14ac:dyDescent="0.3">
      <c r="A147" s="135"/>
      <c r="B147" s="136"/>
      <c r="C147" s="137"/>
      <c r="D147" s="138"/>
      <c r="E147" s="268"/>
      <c r="F147" s="298" t="s">
        <v>360</v>
      </c>
      <c r="G147" s="143">
        <v>700</v>
      </c>
      <c r="H147" s="142" t="s">
        <v>360</v>
      </c>
      <c r="I147" s="143">
        <v>700</v>
      </c>
      <c r="J147" s="338"/>
      <c r="K147" s="141" t="s">
        <v>373</v>
      </c>
    </row>
    <row r="148" spans="1:11" x14ac:dyDescent="0.3">
      <c r="A148" s="145"/>
      <c r="B148" s="146"/>
      <c r="C148" s="147"/>
      <c r="D148" s="148"/>
      <c r="E148" s="269"/>
      <c r="F148" s="299" t="s">
        <v>360</v>
      </c>
      <c r="G148" s="150">
        <v>676</v>
      </c>
      <c r="H148" s="149" t="s">
        <v>360</v>
      </c>
      <c r="I148" s="150">
        <v>676</v>
      </c>
      <c r="J148" s="275"/>
      <c r="K148" s="151" t="s">
        <v>374</v>
      </c>
    </row>
    <row r="149" spans="1:11" ht="37.5" x14ac:dyDescent="0.3">
      <c r="A149" s="87">
        <v>106</v>
      </c>
      <c r="B149" s="153" t="s">
        <v>375</v>
      </c>
      <c r="C149" s="131">
        <v>852</v>
      </c>
      <c r="D149" s="130">
        <f>G149</f>
        <v>852</v>
      </c>
      <c r="E149" s="270" t="s">
        <v>60</v>
      </c>
      <c r="F149" s="154" t="s">
        <v>376</v>
      </c>
      <c r="G149" s="155">
        <v>852</v>
      </c>
      <c r="H149" s="154" t="s">
        <v>376</v>
      </c>
      <c r="I149" s="155">
        <v>852</v>
      </c>
      <c r="J149" s="341" t="s">
        <v>340</v>
      </c>
      <c r="K149" s="156" t="s">
        <v>377</v>
      </c>
    </row>
    <row r="150" spans="1:11" ht="37.5" x14ac:dyDescent="0.3">
      <c r="A150" s="135"/>
      <c r="B150" s="157"/>
      <c r="C150" s="138"/>
      <c r="D150" s="137"/>
      <c r="E150" s="271" t="s">
        <v>333</v>
      </c>
      <c r="F150" s="296"/>
      <c r="G150" s="158"/>
      <c r="H150" s="120"/>
      <c r="I150" s="158"/>
      <c r="J150" s="342"/>
      <c r="K150" s="159"/>
    </row>
    <row r="151" spans="1:11" x14ac:dyDescent="0.3">
      <c r="A151" s="135"/>
      <c r="B151" s="157"/>
      <c r="C151" s="138"/>
      <c r="D151" s="137"/>
      <c r="E151" s="271" t="s">
        <v>335</v>
      </c>
      <c r="F151" s="296"/>
      <c r="G151" s="158"/>
      <c r="H151" s="120"/>
      <c r="I151" s="158"/>
      <c r="J151" s="141"/>
      <c r="K151" s="160"/>
    </row>
    <row r="152" spans="1:11" x14ac:dyDescent="0.3">
      <c r="A152" s="145"/>
      <c r="B152" s="161"/>
      <c r="C152" s="148"/>
      <c r="D152" s="147"/>
      <c r="E152" s="272">
        <v>2561</v>
      </c>
      <c r="F152" s="162"/>
      <c r="G152" s="163"/>
      <c r="H152" s="162"/>
      <c r="I152" s="163"/>
      <c r="J152" s="151"/>
      <c r="K152" s="174"/>
    </row>
    <row r="153" spans="1:11" x14ac:dyDescent="0.3">
      <c r="A153" s="87">
        <v>107</v>
      </c>
      <c r="B153" s="153" t="s">
        <v>344</v>
      </c>
      <c r="C153" s="131">
        <v>10317</v>
      </c>
      <c r="D153" s="130">
        <f>G153+G154+G155+G156+G157+G158+G159+G160+G161+G162</f>
        <v>10317</v>
      </c>
      <c r="E153" s="270" t="s">
        <v>60</v>
      </c>
      <c r="F153" s="154" t="s">
        <v>345</v>
      </c>
      <c r="G153" s="155">
        <v>2188.25</v>
      </c>
      <c r="H153" s="154" t="s">
        <v>345</v>
      </c>
      <c r="I153" s="155">
        <v>2188.25</v>
      </c>
      <c r="J153" s="341" t="s">
        <v>340</v>
      </c>
      <c r="K153" s="134" t="s">
        <v>378</v>
      </c>
    </row>
    <row r="154" spans="1:11" ht="37.5" x14ac:dyDescent="0.3">
      <c r="A154" s="135"/>
      <c r="B154" s="157"/>
      <c r="C154" s="138"/>
      <c r="D154" s="137"/>
      <c r="E154" s="271" t="s">
        <v>333</v>
      </c>
      <c r="F154" s="164" t="s">
        <v>345</v>
      </c>
      <c r="G154" s="165">
        <v>1846.75</v>
      </c>
      <c r="H154" s="164" t="s">
        <v>345</v>
      </c>
      <c r="I154" s="165">
        <v>1846.75</v>
      </c>
      <c r="J154" s="141"/>
      <c r="K154" s="141" t="s">
        <v>379</v>
      </c>
    </row>
    <row r="155" spans="1:11" x14ac:dyDescent="0.3">
      <c r="A155" s="135"/>
      <c r="B155" s="157"/>
      <c r="C155" s="138"/>
      <c r="D155" s="137"/>
      <c r="E155" s="271" t="s">
        <v>335</v>
      </c>
      <c r="F155" s="296" t="s">
        <v>349</v>
      </c>
      <c r="G155" s="166">
        <v>985</v>
      </c>
      <c r="H155" s="120" t="s">
        <v>349</v>
      </c>
      <c r="I155" s="166">
        <v>985</v>
      </c>
      <c r="J155" s="141"/>
      <c r="K155" s="141" t="s">
        <v>380</v>
      </c>
    </row>
    <row r="156" spans="1:11" x14ac:dyDescent="0.3">
      <c r="A156" s="135"/>
      <c r="B156" s="157"/>
      <c r="C156" s="138"/>
      <c r="D156" s="137"/>
      <c r="E156" s="271">
        <v>2561</v>
      </c>
      <c r="F156" s="164" t="s">
        <v>381</v>
      </c>
      <c r="G156" s="165">
        <v>1350</v>
      </c>
      <c r="H156" s="164" t="s">
        <v>381</v>
      </c>
      <c r="I156" s="165">
        <v>1350</v>
      </c>
      <c r="J156" s="335"/>
      <c r="K156" s="141" t="s">
        <v>382</v>
      </c>
    </row>
    <row r="157" spans="1:11" x14ac:dyDescent="0.3">
      <c r="A157" s="135"/>
      <c r="B157" s="157"/>
      <c r="C157" s="138"/>
      <c r="D157" s="137"/>
      <c r="E157" s="271"/>
      <c r="F157" s="164" t="s">
        <v>347</v>
      </c>
      <c r="G157" s="165">
        <v>267</v>
      </c>
      <c r="H157" s="164" t="s">
        <v>347</v>
      </c>
      <c r="I157" s="165">
        <v>267</v>
      </c>
      <c r="J157" s="342"/>
      <c r="K157" s="141" t="s">
        <v>383</v>
      </c>
    </row>
    <row r="158" spans="1:11" x14ac:dyDescent="0.3">
      <c r="A158" s="135"/>
      <c r="B158" s="157"/>
      <c r="C158" s="138"/>
      <c r="D158" s="137"/>
      <c r="E158" s="271"/>
      <c r="F158" s="296" t="s">
        <v>355</v>
      </c>
      <c r="G158" s="166">
        <v>1000</v>
      </c>
      <c r="H158" s="120" t="s">
        <v>355</v>
      </c>
      <c r="I158" s="166">
        <v>1000</v>
      </c>
      <c r="J158" s="184"/>
      <c r="K158" s="141" t="s">
        <v>384</v>
      </c>
    </row>
    <row r="159" spans="1:11" x14ac:dyDescent="0.3">
      <c r="A159" s="135"/>
      <c r="B159" s="157"/>
      <c r="C159" s="138"/>
      <c r="D159" s="137"/>
      <c r="E159" s="271"/>
      <c r="F159" s="296" t="s">
        <v>355</v>
      </c>
      <c r="G159" s="166">
        <v>1340</v>
      </c>
      <c r="H159" s="120" t="s">
        <v>355</v>
      </c>
      <c r="I159" s="166">
        <v>1340</v>
      </c>
      <c r="J159" s="342"/>
      <c r="K159" s="141" t="s">
        <v>385</v>
      </c>
    </row>
    <row r="160" spans="1:11" x14ac:dyDescent="0.3">
      <c r="A160" s="135"/>
      <c r="B160" s="157"/>
      <c r="C160" s="138"/>
      <c r="D160" s="137"/>
      <c r="E160" s="271"/>
      <c r="F160" s="296" t="s">
        <v>355</v>
      </c>
      <c r="G160" s="166">
        <v>365</v>
      </c>
      <c r="H160" s="120" t="s">
        <v>355</v>
      </c>
      <c r="I160" s="166">
        <v>365</v>
      </c>
      <c r="J160" s="335"/>
      <c r="K160" s="141" t="s">
        <v>386</v>
      </c>
    </row>
    <row r="161" spans="1:11" x14ac:dyDescent="0.3">
      <c r="A161" s="135"/>
      <c r="B161" s="157"/>
      <c r="C161" s="138"/>
      <c r="D161" s="137"/>
      <c r="E161" s="271"/>
      <c r="F161" s="296" t="s">
        <v>355</v>
      </c>
      <c r="G161" s="166">
        <v>395</v>
      </c>
      <c r="H161" s="120" t="s">
        <v>355</v>
      </c>
      <c r="I161" s="166">
        <v>395</v>
      </c>
      <c r="J161" s="342"/>
      <c r="K161" s="141" t="s">
        <v>387</v>
      </c>
    </row>
    <row r="162" spans="1:11" x14ac:dyDescent="0.3">
      <c r="A162" s="145"/>
      <c r="B162" s="161"/>
      <c r="C162" s="148"/>
      <c r="D162" s="147"/>
      <c r="E162" s="272"/>
      <c r="F162" s="301" t="s">
        <v>349</v>
      </c>
      <c r="G162" s="168">
        <v>580</v>
      </c>
      <c r="H162" s="167" t="s">
        <v>349</v>
      </c>
      <c r="I162" s="168">
        <v>580</v>
      </c>
      <c r="J162" s="336"/>
      <c r="K162" s="151" t="s">
        <v>388</v>
      </c>
    </row>
    <row r="163" spans="1:11" x14ac:dyDescent="0.3">
      <c r="A163" s="87">
        <v>108</v>
      </c>
      <c r="B163" s="153" t="s">
        <v>344</v>
      </c>
      <c r="C163" s="130">
        <v>5770.75</v>
      </c>
      <c r="D163" s="131">
        <f>G163+G164+G165+G166+G167+G168+G169+G170+G171+G172+G173</f>
        <v>5770.75</v>
      </c>
      <c r="E163" s="267" t="s">
        <v>60</v>
      </c>
      <c r="F163" s="300" t="s">
        <v>345</v>
      </c>
      <c r="G163" s="169">
        <v>1441.5</v>
      </c>
      <c r="H163" s="152" t="s">
        <v>345</v>
      </c>
      <c r="I163" s="169">
        <v>1441.5</v>
      </c>
      <c r="J163" s="334" t="s">
        <v>340</v>
      </c>
      <c r="K163" s="141" t="s">
        <v>389</v>
      </c>
    </row>
    <row r="164" spans="1:11" ht="37.5" x14ac:dyDescent="0.3">
      <c r="A164" s="135"/>
      <c r="B164" s="157"/>
      <c r="C164" s="137"/>
      <c r="D164" s="138"/>
      <c r="E164" s="268" t="s">
        <v>333</v>
      </c>
      <c r="F164" s="298" t="s">
        <v>345</v>
      </c>
      <c r="G164" s="170">
        <v>427.25</v>
      </c>
      <c r="H164" s="142" t="s">
        <v>345</v>
      </c>
      <c r="I164" s="143">
        <v>427.25</v>
      </c>
      <c r="J164" s="339"/>
      <c r="K164" s="141" t="s">
        <v>390</v>
      </c>
    </row>
    <row r="165" spans="1:11" x14ac:dyDescent="0.3">
      <c r="A165" s="135"/>
      <c r="B165" s="157"/>
      <c r="C165" s="137"/>
      <c r="D165" s="138"/>
      <c r="E165" s="268" t="s">
        <v>335</v>
      </c>
      <c r="F165" s="298" t="s">
        <v>345</v>
      </c>
      <c r="G165" s="170">
        <v>378</v>
      </c>
      <c r="H165" s="142" t="s">
        <v>345</v>
      </c>
      <c r="I165" s="143">
        <v>378</v>
      </c>
      <c r="J165" s="339"/>
      <c r="K165" s="141" t="s">
        <v>391</v>
      </c>
    </row>
    <row r="166" spans="1:11" ht="37.5" x14ac:dyDescent="0.3">
      <c r="A166" s="135"/>
      <c r="B166" s="157"/>
      <c r="C166" s="137"/>
      <c r="D166" s="138"/>
      <c r="E166" s="268">
        <v>2561</v>
      </c>
      <c r="F166" s="139" t="s">
        <v>353</v>
      </c>
      <c r="G166" s="171">
        <v>309</v>
      </c>
      <c r="H166" s="139" t="s">
        <v>353</v>
      </c>
      <c r="I166" s="144">
        <v>309</v>
      </c>
      <c r="J166" s="338"/>
      <c r="K166" s="141" t="s">
        <v>392</v>
      </c>
    </row>
    <row r="167" spans="1:11" ht="37.5" x14ac:dyDescent="0.3">
      <c r="A167" s="135"/>
      <c r="B167" s="157"/>
      <c r="C167" s="137"/>
      <c r="D167" s="138"/>
      <c r="E167" s="268"/>
      <c r="F167" s="139" t="s">
        <v>353</v>
      </c>
      <c r="G167" s="171">
        <v>220</v>
      </c>
      <c r="H167" s="139" t="s">
        <v>353</v>
      </c>
      <c r="I167" s="144">
        <v>220</v>
      </c>
      <c r="J167" s="338"/>
      <c r="K167" s="141" t="s">
        <v>393</v>
      </c>
    </row>
    <row r="168" spans="1:11" x14ac:dyDescent="0.3">
      <c r="A168" s="135"/>
      <c r="B168" s="157"/>
      <c r="C168" s="137"/>
      <c r="D168" s="138"/>
      <c r="E168" s="268"/>
      <c r="F168" s="298" t="s">
        <v>355</v>
      </c>
      <c r="G168" s="170">
        <v>340</v>
      </c>
      <c r="H168" s="142" t="s">
        <v>355</v>
      </c>
      <c r="I168" s="143">
        <v>340</v>
      </c>
      <c r="J168" s="340"/>
      <c r="K168" s="141" t="s">
        <v>394</v>
      </c>
    </row>
    <row r="169" spans="1:11" x14ac:dyDescent="0.3">
      <c r="A169" s="135"/>
      <c r="B169" s="157"/>
      <c r="C169" s="137"/>
      <c r="D169" s="138"/>
      <c r="E169" s="268"/>
      <c r="F169" s="298" t="s">
        <v>355</v>
      </c>
      <c r="G169" s="170">
        <v>215</v>
      </c>
      <c r="H169" s="142" t="s">
        <v>355</v>
      </c>
      <c r="I169" s="143">
        <v>215</v>
      </c>
      <c r="J169" s="338"/>
      <c r="K169" s="141" t="s">
        <v>395</v>
      </c>
    </row>
    <row r="170" spans="1:11" x14ac:dyDescent="0.3">
      <c r="A170" s="135"/>
      <c r="B170" s="157"/>
      <c r="C170" s="137"/>
      <c r="D170" s="138"/>
      <c r="E170" s="268"/>
      <c r="F170" s="298" t="s">
        <v>355</v>
      </c>
      <c r="G170" s="170">
        <v>865</v>
      </c>
      <c r="H170" s="142" t="s">
        <v>355</v>
      </c>
      <c r="I170" s="143">
        <v>865</v>
      </c>
      <c r="J170" s="340"/>
      <c r="K170" s="141" t="s">
        <v>396</v>
      </c>
    </row>
    <row r="171" spans="1:11" x14ac:dyDescent="0.3">
      <c r="A171" s="135"/>
      <c r="B171" s="157"/>
      <c r="C171" s="137"/>
      <c r="D171" s="138"/>
      <c r="E171" s="268"/>
      <c r="F171" s="298" t="s">
        <v>355</v>
      </c>
      <c r="G171" s="170">
        <v>265</v>
      </c>
      <c r="H171" s="142" t="s">
        <v>355</v>
      </c>
      <c r="I171" s="143">
        <v>265</v>
      </c>
      <c r="J171" s="340"/>
      <c r="K171" s="141" t="s">
        <v>397</v>
      </c>
    </row>
    <row r="172" spans="1:11" x14ac:dyDescent="0.3">
      <c r="A172" s="135"/>
      <c r="B172" s="157"/>
      <c r="C172" s="137"/>
      <c r="D172" s="138"/>
      <c r="E172" s="268"/>
      <c r="F172" s="298" t="s">
        <v>349</v>
      </c>
      <c r="G172" s="170">
        <v>765</v>
      </c>
      <c r="H172" s="142" t="s">
        <v>349</v>
      </c>
      <c r="I172" s="143">
        <v>765</v>
      </c>
      <c r="J172" s="340"/>
      <c r="K172" s="141" t="s">
        <v>398</v>
      </c>
    </row>
    <row r="173" spans="1:11" x14ac:dyDescent="0.3">
      <c r="A173" s="135"/>
      <c r="B173" s="157"/>
      <c r="C173" s="137"/>
      <c r="D173" s="138"/>
      <c r="E173" s="268"/>
      <c r="F173" s="298" t="s">
        <v>349</v>
      </c>
      <c r="G173" s="170">
        <v>545</v>
      </c>
      <c r="H173" s="142" t="s">
        <v>349</v>
      </c>
      <c r="I173" s="143">
        <v>545</v>
      </c>
      <c r="J173" s="340"/>
      <c r="K173" s="141" t="s">
        <v>399</v>
      </c>
    </row>
    <row r="174" spans="1:11" x14ac:dyDescent="0.3">
      <c r="A174" s="87">
        <v>109</v>
      </c>
      <c r="B174" s="129" t="s">
        <v>359</v>
      </c>
      <c r="C174" s="130">
        <v>380</v>
      </c>
      <c r="D174" s="131">
        <f>G174</f>
        <v>380</v>
      </c>
      <c r="E174" s="267" t="s">
        <v>60</v>
      </c>
      <c r="F174" s="300" t="s">
        <v>400</v>
      </c>
      <c r="G174" s="169">
        <v>380</v>
      </c>
      <c r="H174" s="152" t="s">
        <v>400</v>
      </c>
      <c r="I174" s="169">
        <v>380</v>
      </c>
      <c r="J174" s="334" t="s">
        <v>340</v>
      </c>
      <c r="K174" s="134" t="s">
        <v>401</v>
      </c>
    </row>
    <row r="175" spans="1:11" ht="37.5" x14ac:dyDescent="0.3">
      <c r="A175" s="135"/>
      <c r="B175" s="136"/>
      <c r="C175" s="137"/>
      <c r="D175" s="138"/>
      <c r="E175" s="268" t="s">
        <v>333</v>
      </c>
      <c r="F175" s="298"/>
      <c r="G175" s="171"/>
      <c r="H175" s="142"/>
      <c r="I175" s="171"/>
      <c r="J175" s="340"/>
      <c r="K175" s="141"/>
    </row>
    <row r="176" spans="1:11" x14ac:dyDescent="0.3">
      <c r="A176" s="135"/>
      <c r="B176" s="136"/>
      <c r="C176" s="137"/>
      <c r="D176" s="138"/>
      <c r="E176" s="268" t="s">
        <v>335</v>
      </c>
      <c r="F176" s="298"/>
      <c r="G176" s="171"/>
      <c r="H176" s="142"/>
      <c r="I176" s="171"/>
      <c r="J176" s="340"/>
      <c r="K176" s="141"/>
    </row>
    <row r="177" spans="1:11" x14ac:dyDescent="0.3">
      <c r="A177" s="145"/>
      <c r="B177" s="146"/>
      <c r="C177" s="147"/>
      <c r="D177" s="148"/>
      <c r="E177" s="269">
        <v>2561</v>
      </c>
      <c r="F177" s="299"/>
      <c r="G177" s="172"/>
      <c r="H177" s="149"/>
      <c r="I177" s="172"/>
      <c r="J177" s="343"/>
      <c r="K177" s="151"/>
    </row>
    <row r="178" spans="1:11" x14ac:dyDescent="0.3">
      <c r="A178" s="87">
        <v>110</v>
      </c>
      <c r="B178" s="153" t="s">
        <v>359</v>
      </c>
      <c r="C178" s="131">
        <f>520</f>
        <v>520</v>
      </c>
      <c r="D178" s="130">
        <f>G178+G179+G180</f>
        <v>520</v>
      </c>
      <c r="E178" s="270" t="s">
        <v>60</v>
      </c>
      <c r="F178" s="295" t="s">
        <v>360</v>
      </c>
      <c r="G178" s="155">
        <v>120</v>
      </c>
      <c r="H178" s="115" t="s">
        <v>360</v>
      </c>
      <c r="I178" s="155">
        <v>120</v>
      </c>
      <c r="J178" s="341" t="s">
        <v>340</v>
      </c>
      <c r="K178" s="156" t="s">
        <v>402</v>
      </c>
    </row>
    <row r="179" spans="1:11" ht="37.5" x14ac:dyDescent="0.3">
      <c r="A179" s="135"/>
      <c r="B179" s="157"/>
      <c r="C179" s="138"/>
      <c r="D179" s="137"/>
      <c r="E179" s="271" t="s">
        <v>333</v>
      </c>
      <c r="F179" s="296" t="s">
        <v>360</v>
      </c>
      <c r="G179" s="165">
        <v>200</v>
      </c>
      <c r="H179" s="120" t="s">
        <v>360</v>
      </c>
      <c r="I179" s="165">
        <v>200</v>
      </c>
      <c r="J179" s="141"/>
      <c r="K179" s="173" t="s">
        <v>403</v>
      </c>
    </row>
    <row r="180" spans="1:11" x14ac:dyDescent="0.3">
      <c r="A180" s="135"/>
      <c r="B180" s="157"/>
      <c r="C180" s="138"/>
      <c r="D180" s="137"/>
      <c r="E180" s="271" t="s">
        <v>335</v>
      </c>
      <c r="F180" s="296" t="s">
        <v>360</v>
      </c>
      <c r="G180" s="165">
        <v>200</v>
      </c>
      <c r="H180" s="120" t="s">
        <v>360</v>
      </c>
      <c r="I180" s="165">
        <v>200</v>
      </c>
      <c r="J180" s="141"/>
      <c r="K180" s="173" t="s">
        <v>404</v>
      </c>
    </row>
    <row r="181" spans="1:11" x14ac:dyDescent="0.3">
      <c r="A181" s="145"/>
      <c r="B181" s="161"/>
      <c r="C181" s="148"/>
      <c r="D181" s="147"/>
      <c r="E181" s="272">
        <v>2561</v>
      </c>
      <c r="F181" s="301"/>
      <c r="G181" s="163"/>
      <c r="H181" s="167"/>
      <c r="I181" s="163"/>
      <c r="J181" s="344"/>
      <c r="K181" s="174"/>
    </row>
    <row r="182" spans="1:11" x14ac:dyDescent="0.3">
      <c r="A182" s="87">
        <v>10</v>
      </c>
      <c r="B182" s="129" t="s">
        <v>405</v>
      </c>
      <c r="C182" s="130">
        <f>D182</f>
        <v>525</v>
      </c>
      <c r="D182" s="131">
        <f>G182</f>
        <v>525</v>
      </c>
      <c r="E182" s="267" t="s">
        <v>60</v>
      </c>
      <c r="F182" s="300" t="s">
        <v>406</v>
      </c>
      <c r="G182" s="169">
        <v>525</v>
      </c>
      <c r="H182" s="152" t="s">
        <v>406</v>
      </c>
      <c r="I182" s="169">
        <v>525</v>
      </c>
      <c r="J182" s="341" t="s">
        <v>340</v>
      </c>
      <c r="K182" s="134" t="s">
        <v>407</v>
      </c>
    </row>
    <row r="183" spans="1:11" ht="37.5" x14ac:dyDescent="0.3">
      <c r="A183" s="135"/>
      <c r="B183" s="136"/>
      <c r="C183" s="137"/>
      <c r="D183" s="138"/>
      <c r="E183" s="268" t="s">
        <v>333</v>
      </c>
      <c r="F183" s="298"/>
      <c r="G183" s="171"/>
      <c r="H183" s="142"/>
      <c r="I183" s="171"/>
      <c r="J183" s="340"/>
      <c r="K183" s="141"/>
    </row>
    <row r="184" spans="1:11" x14ac:dyDescent="0.3">
      <c r="A184" s="135"/>
      <c r="B184" s="136"/>
      <c r="C184" s="137"/>
      <c r="D184" s="138"/>
      <c r="E184" s="268" t="s">
        <v>335</v>
      </c>
      <c r="F184" s="298"/>
      <c r="G184" s="171"/>
      <c r="H184" s="142"/>
      <c r="I184" s="171"/>
      <c r="J184" s="340"/>
      <c r="K184" s="141"/>
    </row>
    <row r="185" spans="1:11" x14ac:dyDescent="0.3">
      <c r="A185" s="145"/>
      <c r="B185" s="146"/>
      <c r="C185" s="147"/>
      <c r="D185" s="148"/>
      <c r="E185" s="269">
        <v>2561</v>
      </c>
      <c r="F185" s="299"/>
      <c r="G185" s="172"/>
      <c r="H185" s="149"/>
      <c r="I185" s="172"/>
      <c r="J185" s="343"/>
      <c r="K185" s="151"/>
    </row>
    <row r="186" spans="1:11" ht="37.5" x14ac:dyDescent="0.3">
      <c r="A186" s="87">
        <v>111</v>
      </c>
      <c r="B186" s="175" t="s">
        <v>408</v>
      </c>
      <c r="C186" s="176">
        <f>G186+G187+G188+G189+G190</f>
        <v>3000</v>
      </c>
      <c r="D186" s="177">
        <f>G186+G187+G188+G189+G190</f>
        <v>3000</v>
      </c>
      <c r="E186" s="273" t="s">
        <v>60</v>
      </c>
      <c r="F186" s="302" t="s">
        <v>409</v>
      </c>
      <c r="G186" s="178">
        <v>150</v>
      </c>
      <c r="H186" s="179" t="str">
        <f t="shared" ref="H186:I190" si="10">+F186</f>
        <v>หญ้าแพงโกล่าจากนายจำลอง รังสรรค์</v>
      </c>
      <c r="I186" s="180">
        <f t="shared" si="10"/>
        <v>150</v>
      </c>
      <c r="J186" s="345" t="s">
        <v>340</v>
      </c>
      <c r="K186" s="181" t="s">
        <v>410</v>
      </c>
    </row>
    <row r="187" spans="1:11" x14ac:dyDescent="0.3">
      <c r="A187" s="135"/>
      <c r="B187" s="38"/>
      <c r="C187" s="182"/>
      <c r="D187" s="183"/>
      <c r="E187" s="274" t="s">
        <v>411</v>
      </c>
      <c r="F187" s="303" t="s">
        <v>412</v>
      </c>
      <c r="G187" s="185">
        <v>850</v>
      </c>
      <c r="H187" s="184" t="str">
        <f t="shared" si="10"/>
        <v>ข้าวโพด ร.ตจีรศักดิ์ สามณี</v>
      </c>
      <c r="I187" s="186">
        <f t="shared" si="10"/>
        <v>850</v>
      </c>
      <c r="J187" s="346"/>
      <c r="K187" s="187" t="s">
        <v>413</v>
      </c>
    </row>
    <row r="188" spans="1:11" x14ac:dyDescent="0.3">
      <c r="A188" s="135"/>
      <c r="B188" s="38"/>
      <c r="C188" s="182"/>
      <c r="D188" s="183"/>
      <c r="E188" s="274" t="s">
        <v>414</v>
      </c>
      <c r="F188" s="303" t="s">
        <v>409</v>
      </c>
      <c r="G188" s="185">
        <v>150</v>
      </c>
      <c r="H188" s="184" t="str">
        <f t="shared" si="10"/>
        <v>หญ้าแพงโกล่าจากนายจำลอง รังสรรค์</v>
      </c>
      <c r="I188" s="186">
        <f t="shared" si="10"/>
        <v>150</v>
      </c>
      <c r="J188" s="346"/>
      <c r="K188" s="187" t="s">
        <v>415</v>
      </c>
    </row>
    <row r="189" spans="1:11" x14ac:dyDescent="0.3">
      <c r="A189" s="135"/>
      <c r="B189" s="38"/>
      <c r="C189" s="182"/>
      <c r="D189" s="183"/>
      <c r="E189" s="274">
        <v>2561</v>
      </c>
      <c r="F189" s="303" t="s">
        <v>416</v>
      </c>
      <c r="G189" s="185">
        <v>1000</v>
      </c>
      <c r="H189" s="184" t="str">
        <f t="shared" si="10"/>
        <v>ฟักเขียวจากพรรณา หมั่นคิด</v>
      </c>
      <c r="I189" s="186">
        <f t="shared" si="10"/>
        <v>1000</v>
      </c>
      <c r="J189" s="346"/>
      <c r="K189" s="187" t="s">
        <v>417</v>
      </c>
    </row>
    <row r="190" spans="1:11" x14ac:dyDescent="0.3">
      <c r="A190" s="145"/>
      <c r="B190" s="188"/>
      <c r="C190" s="189"/>
      <c r="D190" s="190"/>
      <c r="E190" s="275"/>
      <c r="F190" s="304" t="s">
        <v>418</v>
      </c>
      <c r="G190" s="192">
        <v>850</v>
      </c>
      <c r="H190" s="191" t="str">
        <f t="shared" si="10"/>
        <v>กล้วยจากนางพรรณา หมั่นคิด</v>
      </c>
      <c r="I190" s="193">
        <f t="shared" si="10"/>
        <v>850</v>
      </c>
      <c r="J190" s="275"/>
      <c r="K190" s="194" t="s">
        <v>419</v>
      </c>
    </row>
    <row r="191" spans="1:11" x14ac:dyDescent="0.3">
      <c r="A191" s="195">
        <v>112</v>
      </c>
      <c r="B191" s="175" t="s">
        <v>420</v>
      </c>
      <c r="C191" s="180">
        <v>780</v>
      </c>
      <c r="D191" s="180">
        <f>G191</f>
        <v>780</v>
      </c>
      <c r="E191" s="273" t="s">
        <v>60</v>
      </c>
      <c r="F191" s="302" t="s">
        <v>421</v>
      </c>
      <c r="G191" s="180">
        <v>780</v>
      </c>
      <c r="H191" s="196" t="str">
        <f>+F191</f>
        <v>แครอทน.ส ณัฏฐิญา ปันดอน</v>
      </c>
      <c r="I191" s="180">
        <f>+G191</f>
        <v>780</v>
      </c>
      <c r="J191" s="334" t="s">
        <v>340</v>
      </c>
      <c r="K191" s="181" t="s">
        <v>422</v>
      </c>
    </row>
    <row r="192" spans="1:11" x14ac:dyDescent="0.3">
      <c r="A192" s="94"/>
      <c r="B192" s="38"/>
      <c r="C192" s="119"/>
      <c r="D192" s="183"/>
      <c r="E192" s="274" t="s">
        <v>411</v>
      </c>
      <c r="F192" s="303"/>
      <c r="G192" s="197"/>
      <c r="H192" s="198"/>
      <c r="I192" s="199"/>
      <c r="J192" s="347"/>
      <c r="K192" s="187" t="s">
        <v>423</v>
      </c>
    </row>
    <row r="193" spans="1:11" x14ac:dyDescent="0.3">
      <c r="A193" s="94"/>
      <c r="B193" s="200"/>
      <c r="C193" s="119"/>
      <c r="D193" s="183"/>
      <c r="E193" s="274" t="s">
        <v>414</v>
      </c>
      <c r="F193" s="303"/>
      <c r="G193" s="197"/>
      <c r="H193" s="198"/>
      <c r="I193" s="199"/>
      <c r="J193" s="347"/>
      <c r="K193" s="187" t="s">
        <v>424</v>
      </c>
    </row>
    <row r="194" spans="1:11" x14ac:dyDescent="0.3">
      <c r="A194" s="201"/>
      <c r="B194" s="202"/>
      <c r="C194" s="126"/>
      <c r="D194" s="110"/>
      <c r="E194" s="191">
        <v>2561</v>
      </c>
      <c r="F194" s="304"/>
      <c r="G194" s="203"/>
      <c r="H194" s="204"/>
      <c r="I194" s="205"/>
      <c r="J194" s="348"/>
      <c r="K194" s="194" t="s">
        <v>425</v>
      </c>
    </row>
    <row r="195" spans="1:11" x14ac:dyDescent="0.3">
      <c r="A195" s="195">
        <v>113</v>
      </c>
      <c r="B195" s="175" t="s">
        <v>426</v>
      </c>
      <c r="C195" s="180">
        <v>1725</v>
      </c>
      <c r="D195" s="180">
        <f>G195+G196+G197+G198</f>
        <v>1725</v>
      </c>
      <c r="E195" s="273" t="s">
        <v>60</v>
      </c>
      <c r="F195" s="302" t="s">
        <v>409</v>
      </c>
      <c r="G195" s="180">
        <v>150</v>
      </c>
      <c r="H195" s="196" t="str">
        <f t="shared" ref="H195:I208" si="11">+F195</f>
        <v>หญ้าแพงโกล่าจากนายจำลอง รังสรรค์</v>
      </c>
      <c r="I195" s="180">
        <f t="shared" si="11"/>
        <v>150</v>
      </c>
      <c r="J195" s="334" t="s">
        <v>340</v>
      </c>
      <c r="K195" s="181" t="s">
        <v>427</v>
      </c>
    </row>
    <row r="196" spans="1:11" x14ac:dyDescent="0.3">
      <c r="A196" s="135"/>
      <c r="B196" s="38"/>
      <c r="C196" s="119"/>
      <c r="D196" s="183"/>
      <c r="E196" s="274" t="s">
        <v>411</v>
      </c>
      <c r="F196" s="303" t="s">
        <v>409</v>
      </c>
      <c r="G196" s="197">
        <v>150</v>
      </c>
      <c r="H196" s="198" t="str">
        <f t="shared" si="11"/>
        <v>หญ้าแพงโกล่าจากนายจำลอง รังสรรค์</v>
      </c>
      <c r="I196" s="199">
        <f t="shared" si="11"/>
        <v>150</v>
      </c>
      <c r="J196" s="347"/>
      <c r="K196" s="187" t="s">
        <v>423</v>
      </c>
    </row>
    <row r="197" spans="1:11" x14ac:dyDescent="0.3">
      <c r="A197" s="135"/>
      <c r="B197" s="200"/>
      <c r="C197" s="119"/>
      <c r="D197" s="183"/>
      <c r="E197" s="274" t="s">
        <v>414</v>
      </c>
      <c r="F197" s="303" t="s">
        <v>409</v>
      </c>
      <c r="G197" s="197">
        <v>150</v>
      </c>
      <c r="H197" s="198" t="str">
        <f t="shared" si="11"/>
        <v>หญ้าแพงโกล่าจากนายจำลอง รังสรรค์</v>
      </c>
      <c r="I197" s="199">
        <f t="shared" si="11"/>
        <v>150</v>
      </c>
      <c r="J197" s="347"/>
      <c r="K197" s="187" t="s">
        <v>424</v>
      </c>
    </row>
    <row r="198" spans="1:11" x14ac:dyDescent="0.3">
      <c r="A198" s="145"/>
      <c r="B198" s="202"/>
      <c r="C198" s="126"/>
      <c r="D198" s="110"/>
      <c r="E198" s="191">
        <v>2561</v>
      </c>
      <c r="F198" s="304" t="s">
        <v>428</v>
      </c>
      <c r="G198" s="203">
        <v>1275</v>
      </c>
      <c r="H198" s="204" t="str">
        <f t="shared" si="11"/>
        <v>ข้าวโพด ร.ต.จีรศักดิ์  สามณี</v>
      </c>
      <c r="I198" s="205">
        <f t="shared" si="11"/>
        <v>1275</v>
      </c>
      <c r="J198" s="348"/>
      <c r="K198" s="187" t="s">
        <v>425</v>
      </c>
    </row>
    <row r="199" spans="1:11" x14ac:dyDescent="0.3">
      <c r="A199" s="195">
        <v>114</v>
      </c>
      <c r="B199" s="175" t="s">
        <v>426</v>
      </c>
      <c r="C199" s="206">
        <v>1725</v>
      </c>
      <c r="D199" s="206">
        <f>G199+G200+G201+G202</f>
        <v>1725</v>
      </c>
      <c r="E199" s="276" t="s">
        <v>411</v>
      </c>
      <c r="F199" s="305" t="s">
        <v>409</v>
      </c>
      <c r="G199" s="207">
        <v>150</v>
      </c>
      <c r="H199" s="196" t="str">
        <f t="shared" si="11"/>
        <v>หญ้าแพงโกล่าจากนายจำลอง รังสรรค์</v>
      </c>
      <c r="I199" s="89">
        <f t="shared" si="11"/>
        <v>150</v>
      </c>
      <c r="J199" s="334" t="s">
        <v>340</v>
      </c>
      <c r="K199" s="181" t="s">
        <v>429</v>
      </c>
    </row>
    <row r="200" spans="1:11" x14ac:dyDescent="0.3">
      <c r="A200" s="135"/>
      <c r="B200" s="38"/>
      <c r="C200" s="119"/>
      <c r="D200" s="119"/>
      <c r="E200" s="274" t="s">
        <v>414</v>
      </c>
      <c r="F200" s="306" t="s">
        <v>409</v>
      </c>
      <c r="G200" s="209">
        <v>150</v>
      </c>
      <c r="H200" s="208" t="str">
        <f t="shared" si="11"/>
        <v>หญ้าแพงโกล่าจากนายจำลอง รังสรรค์</v>
      </c>
      <c r="I200" s="199">
        <f t="shared" si="11"/>
        <v>150</v>
      </c>
      <c r="J200" s="274"/>
      <c r="K200" s="187" t="s">
        <v>430</v>
      </c>
    </row>
    <row r="201" spans="1:11" x14ac:dyDescent="0.3">
      <c r="A201" s="135"/>
      <c r="B201" s="38"/>
      <c r="C201" s="119"/>
      <c r="D201" s="119"/>
      <c r="E201" s="277">
        <v>2561</v>
      </c>
      <c r="F201" s="306" t="s">
        <v>409</v>
      </c>
      <c r="G201" s="209">
        <v>150</v>
      </c>
      <c r="H201" s="198" t="str">
        <f t="shared" si="11"/>
        <v>หญ้าแพงโกล่าจากนายจำลอง รังสรรค์</v>
      </c>
      <c r="I201" s="199">
        <f t="shared" si="11"/>
        <v>150</v>
      </c>
      <c r="J201" s="274"/>
      <c r="K201" s="187" t="s">
        <v>431</v>
      </c>
    </row>
    <row r="202" spans="1:11" x14ac:dyDescent="0.3">
      <c r="A202" s="145"/>
      <c r="B202" s="210"/>
      <c r="C202" s="126"/>
      <c r="D202" s="211"/>
      <c r="E202" s="278"/>
      <c r="F202" s="307" t="s">
        <v>432</v>
      </c>
      <c r="G202" s="212">
        <v>1275</v>
      </c>
      <c r="H202" s="204" t="str">
        <f t="shared" si="11"/>
        <v>ข้าวโพด ร.ต จีรศักดิ์ สามณี</v>
      </c>
      <c r="I202" s="205">
        <f t="shared" si="11"/>
        <v>1275</v>
      </c>
      <c r="J202" s="275"/>
      <c r="K202" s="194" t="s">
        <v>433</v>
      </c>
    </row>
    <row r="203" spans="1:11" x14ac:dyDescent="0.3">
      <c r="A203" s="195">
        <v>115</v>
      </c>
      <c r="B203" s="175" t="s">
        <v>434</v>
      </c>
      <c r="C203" s="180">
        <v>1270</v>
      </c>
      <c r="D203" s="180">
        <f>G203+G204+G205+G206</f>
        <v>1270</v>
      </c>
      <c r="E203" s="273" t="s">
        <v>60</v>
      </c>
      <c r="F203" s="308" t="s">
        <v>409</v>
      </c>
      <c r="G203" s="180">
        <v>90</v>
      </c>
      <c r="H203" s="196" t="str">
        <f t="shared" si="11"/>
        <v>หญ้าแพงโกล่าจากนายจำลอง รังสรรค์</v>
      </c>
      <c r="I203" s="180">
        <f t="shared" si="11"/>
        <v>90</v>
      </c>
      <c r="J203" s="334" t="s">
        <v>340</v>
      </c>
      <c r="K203" s="181" t="s">
        <v>435</v>
      </c>
    </row>
    <row r="204" spans="1:11" x14ac:dyDescent="0.3">
      <c r="A204" s="135"/>
      <c r="B204" s="38"/>
      <c r="C204" s="119"/>
      <c r="D204" s="183"/>
      <c r="E204" s="274" t="s">
        <v>411</v>
      </c>
      <c r="F204" s="309" t="s">
        <v>409</v>
      </c>
      <c r="G204" s="199">
        <v>90</v>
      </c>
      <c r="H204" s="198" t="str">
        <f t="shared" si="11"/>
        <v>หญ้าแพงโกล่าจากนายจำลอง รังสรรค์</v>
      </c>
      <c r="I204" s="199">
        <f t="shared" si="11"/>
        <v>90</v>
      </c>
      <c r="J204" s="347"/>
      <c r="K204" s="187" t="s">
        <v>436</v>
      </c>
    </row>
    <row r="205" spans="1:11" x14ac:dyDescent="0.3">
      <c r="A205" s="135"/>
      <c r="B205" s="38"/>
      <c r="C205" s="119"/>
      <c r="D205" s="183"/>
      <c r="E205" s="274" t="s">
        <v>414</v>
      </c>
      <c r="F205" s="310" t="s">
        <v>409</v>
      </c>
      <c r="G205" s="197">
        <v>90</v>
      </c>
      <c r="H205" s="198" t="str">
        <f t="shared" si="11"/>
        <v>หญ้าแพงโกล่าจากนายจำลอง รังสรรค์</v>
      </c>
      <c r="I205" s="199">
        <f>+G205</f>
        <v>90</v>
      </c>
      <c r="J205" s="347"/>
      <c r="K205" s="187" t="s">
        <v>437</v>
      </c>
    </row>
    <row r="206" spans="1:11" x14ac:dyDescent="0.3">
      <c r="A206" s="145"/>
      <c r="B206" s="188"/>
      <c r="C206" s="126"/>
      <c r="D206" s="126"/>
      <c r="E206" s="275">
        <v>2561</v>
      </c>
      <c r="F206" s="311" t="s">
        <v>416</v>
      </c>
      <c r="G206" s="203">
        <v>1000</v>
      </c>
      <c r="H206" s="204" t="str">
        <f t="shared" si="11"/>
        <v>ฟักเขียวจากพรรณา หมั่นคิด</v>
      </c>
      <c r="I206" s="205">
        <f>+G206</f>
        <v>1000</v>
      </c>
      <c r="J206" s="348"/>
      <c r="K206" s="194" t="s">
        <v>438</v>
      </c>
    </row>
    <row r="207" spans="1:11" ht="37.5" x14ac:dyDescent="0.3">
      <c r="A207" s="195">
        <v>116</v>
      </c>
      <c r="B207" s="175" t="s">
        <v>439</v>
      </c>
      <c r="C207" s="180">
        <v>950</v>
      </c>
      <c r="D207" s="180">
        <f>G207+G208</f>
        <v>950</v>
      </c>
      <c r="E207" s="273" t="s">
        <v>60</v>
      </c>
      <c r="F207" s="312" t="s">
        <v>421</v>
      </c>
      <c r="G207" s="215">
        <v>500</v>
      </c>
      <c r="H207" s="196" t="str">
        <f t="shared" si="11"/>
        <v>แครอทน.ส ณัฏฐิญา ปันดอน</v>
      </c>
      <c r="I207" s="180">
        <f>+G207</f>
        <v>500</v>
      </c>
      <c r="J207" s="334" t="s">
        <v>340</v>
      </c>
      <c r="K207" s="181" t="s">
        <v>440</v>
      </c>
    </row>
    <row r="208" spans="1:11" x14ac:dyDescent="0.3">
      <c r="A208" s="135"/>
      <c r="B208" s="38"/>
      <c r="C208" s="119"/>
      <c r="D208" s="183"/>
      <c r="E208" s="274" t="s">
        <v>411</v>
      </c>
      <c r="F208" s="310" t="s">
        <v>441</v>
      </c>
      <c r="G208" s="197">
        <v>450</v>
      </c>
      <c r="H208" s="198" t="str">
        <f t="shared" si="11"/>
        <v>ข้าวโพดน.ส ณัฏฐิญา ปันดอน</v>
      </c>
      <c r="I208" s="199">
        <f>+G208</f>
        <v>450</v>
      </c>
      <c r="J208" s="347"/>
      <c r="K208" s="187" t="s">
        <v>440</v>
      </c>
    </row>
    <row r="209" spans="1:11" x14ac:dyDescent="0.3">
      <c r="A209" s="135"/>
      <c r="B209" s="38"/>
      <c r="C209" s="119"/>
      <c r="D209" s="216"/>
      <c r="E209" s="184" t="s">
        <v>414</v>
      </c>
      <c r="F209" s="306"/>
      <c r="G209" s="199"/>
      <c r="H209" s="213"/>
      <c r="I209" s="197"/>
      <c r="J209" s="347"/>
      <c r="K209" s="187"/>
    </row>
    <row r="210" spans="1:11" x14ac:dyDescent="0.3">
      <c r="A210" s="145"/>
      <c r="B210" s="188"/>
      <c r="C210" s="211"/>
      <c r="D210" s="211"/>
      <c r="E210" s="191">
        <v>2561</v>
      </c>
      <c r="F210" s="307"/>
      <c r="G210" s="205"/>
      <c r="H210" s="214"/>
      <c r="I210" s="217"/>
      <c r="J210" s="348"/>
      <c r="K210" s="194"/>
    </row>
    <row r="211" spans="1:11" x14ac:dyDescent="0.3">
      <c r="A211" s="195">
        <v>117</v>
      </c>
      <c r="B211" s="218" t="s">
        <v>442</v>
      </c>
      <c r="C211" s="186">
        <v>2000</v>
      </c>
      <c r="D211" s="186">
        <f>+C211</f>
        <v>2000</v>
      </c>
      <c r="E211" s="277" t="s">
        <v>60</v>
      </c>
      <c r="F211" s="310" t="s">
        <v>409</v>
      </c>
      <c r="G211" s="219">
        <v>90</v>
      </c>
      <c r="H211" s="198" t="str">
        <f t="shared" ref="H211:I216" si="12">+F211</f>
        <v>หญ้าแพงโกล่าจากนายจำลอง รังสรรค์</v>
      </c>
      <c r="I211" s="186">
        <f t="shared" si="12"/>
        <v>90</v>
      </c>
      <c r="J211" s="338" t="s">
        <v>340</v>
      </c>
      <c r="K211" s="187" t="s">
        <v>443</v>
      </c>
    </row>
    <row r="212" spans="1:11" x14ac:dyDescent="0.3">
      <c r="A212" s="135"/>
      <c r="B212" s="38"/>
      <c r="C212" s="119"/>
      <c r="D212" s="183"/>
      <c r="E212" s="274" t="s">
        <v>411</v>
      </c>
      <c r="F212" s="303" t="s">
        <v>432</v>
      </c>
      <c r="G212" s="197">
        <v>850</v>
      </c>
      <c r="H212" s="198" t="str">
        <f t="shared" si="12"/>
        <v>ข้าวโพด ร.ต จีรศักดิ์ สามณี</v>
      </c>
      <c r="I212" s="199">
        <f t="shared" si="12"/>
        <v>850</v>
      </c>
      <c r="J212" s="347"/>
      <c r="K212" s="187" t="s">
        <v>444</v>
      </c>
    </row>
    <row r="213" spans="1:11" x14ac:dyDescent="0.3">
      <c r="A213" s="135"/>
      <c r="B213" s="38"/>
      <c r="C213" s="119"/>
      <c r="D213" s="216"/>
      <c r="E213" s="184" t="s">
        <v>414</v>
      </c>
      <c r="F213" s="306" t="s">
        <v>409</v>
      </c>
      <c r="G213" s="199">
        <v>90</v>
      </c>
      <c r="H213" s="213" t="str">
        <f t="shared" si="12"/>
        <v>หญ้าแพงโกล่าจากนายจำลอง รังสรรค์</v>
      </c>
      <c r="I213" s="197">
        <f t="shared" si="12"/>
        <v>90</v>
      </c>
      <c r="J213" s="347"/>
      <c r="K213" s="187" t="s">
        <v>445</v>
      </c>
    </row>
    <row r="214" spans="1:11" x14ac:dyDescent="0.3">
      <c r="A214" s="135"/>
      <c r="B214" s="38"/>
      <c r="C214" s="220"/>
      <c r="D214" s="220"/>
      <c r="E214" s="184">
        <v>2561</v>
      </c>
      <c r="F214" s="306" t="s">
        <v>409</v>
      </c>
      <c r="G214" s="199">
        <v>90</v>
      </c>
      <c r="H214" s="213"/>
      <c r="I214" s="221">
        <f t="shared" si="12"/>
        <v>90</v>
      </c>
      <c r="J214" s="335"/>
      <c r="K214" s="187" t="s">
        <v>446</v>
      </c>
    </row>
    <row r="215" spans="1:11" x14ac:dyDescent="0.3">
      <c r="A215" s="135"/>
      <c r="B215" s="95"/>
      <c r="C215" s="220"/>
      <c r="D215" s="220"/>
      <c r="E215" s="184"/>
      <c r="F215" s="306" t="s">
        <v>418</v>
      </c>
      <c r="G215" s="199">
        <v>850</v>
      </c>
      <c r="H215" s="213"/>
      <c r="I215" s="221">
        <f t="shared" si="12"/>
        <v>850</v>
      </c>
      <c r="J215" s="335"/>
      <c r="K215" s="187" t="s">
        <v>447</v>
      </c>
    </row>
    <row r="216" spans="1:11" x14ac:dyDescent="0.3">
      <c r="A216" s="135"/>
      <c r="B216" s="95"/>
      <c r="C216" s="220"/>
      <c r="D216" s="220"/>
      <c r="E216" s="184"/>
      <c r="F216" s="306" t="s">
        <v>416</v>
      </c>
      <c r="G216" s="199">
        <v>1000</v>
      </c>
      <c r="H216" s="213"/>
      <c r="I216" s="221">
        <f t="shared" si="12"/>
        <v>1000</v>
      </c>
      <c r="J216" s="335"/>
      <c r="K216" s="187" t="s">
        <v>448</v>
      </c>
    </row>
    <row r="217" spans="1:11" x14ac:dyDescent="0.3">
      <c r="A217" s="87">
        <v>118</v>
      </c>
      <c r="B217" s="222" t="s">
        <v>449</v>
      </c>
      <c r="C217" s="223">
        <v>2033</v>
      </c>
      <c r="D217" s="223">
        <v>2033</v>
      </c>
      <c r="E217" s="279" t="s">
        <v>60</v>
      </c>
      <c r="F217" s="313" t="s">
        <v>219</v>
      </c>
      <c r="G217" s="224">
        <v>2033</v>
      </c>
      <c r="H217" s="156" t="s">
        <v>450</v>
      </c>
      <c r="I217" s="224">
        <v>2033</v>
      </c>
      <c r="J217" s="341" t="s">
        <v>340</v>
      </c>
      <c r="K217" s="134" t="s">
        <v>451</v>
      </c>
    </row>
    <row r="218" spans="1:11" x14ac:dyDescent="0.3">
      <c r="A218" s="135"/>
      <c r="B218" s="225" t="s">
        <v>452</v>
      </c>
      <c r="C218" s="226"/>
      <c r="D218" s="226"/>
      <c r="E218" s="280"/>
      <c r="F218" s="314"/>
      <c r="G218" s="227"/>
      <c r="H218" s="173"/>
      <c r="I218" s="227"/>
      <c r="J218" s="173"/>
      <c r="K218" s="141"/>
    </row>
    <row r="219" spans="1:11" x14ac:dyDescent="0.3">
      <c r="A219" s="135"/>
      <c r="B219" s="228" t="s">
        <v>453</v>
      </c>
      <c r="C219" s="226"/>
      <c r="D219" s="226"/>
      <c r="E219" s="280"/>
      <c r="F219" s="314"/>
      <c r="G219" s="227"/>
      <c r="H219" s="173"/>
      <c r="I219" s="227"/>
      <c r="J219" s="173"/>
      <c r="K219" s="141"/>
    </row>
    <row r="220" spans="1:11" x14ac:dyDescent="0.3">
      <c r="A220" s="87">
        <v>119</v>
      </c>
      <c r="B220" s="222" t="s">
        <v>454</v>
      </c>
      <c r="C220" s="223">
        <v>2400</v>
      </c>
      <c r="D220" s="223">
        <v>2400</v>
      </c>
      <c r="E220" s="279" t="s">
        <v>60</v>
      </c>
      <c r="F220" s="313" t="s">
        <v>455</v>
      </c>
      <c r="G220" s="224">
        <v>2400</v>
      </c>
      <c r="H220" s="156" t="s">
        <v>455</v>
      </c>
      <c r="I220" s="224">
        <v>2400</v>
      </c>
      <c r="J220" s="156" t="s">
        <v>340</v>
      </c>
      <c r="K220" s="134" t="s">
        <v>456</v>
      </c>
    </row>
    <row r="221" spans="1:11" x14ac:dyDescent="0.3">
      <c r="A221" s="135"/>
      <c r="B221" s="225" t="s">
        <v>457</v>
      </c>
      <c r="C221" s="226"/>
      <c r="D221" s="226"/>
      <c r="E221" s="280"/>
      <c r="F221" s="314"/>
      <c r="G221" s="227"/>
      <c r="H221" s="173"/>
      <c r="I221" s="227"/>
      <c r="J221" s="173"/>
      <c r="K221" s="141"/>
    </row>
    <row r="222" spans="1:11" x14ac:dyDescent="0.3">
      <c r="A222" s="145"/>
      <c r="B222" s="229" t="s">
        <v>458</v>
      </c>
      <c r="C222" s="230"/>
      <c r="D222" s="230"/>
      <c r="E222" s="281"/>
      <c r="F222" s="315"/>
      <c r="G222" s="231"/>
      <c r="H222" s="174"/>
      <c r="I222" s="231"/>
      <c r="J222" s="174"/>
      <c r="K222" s="174"/>
    </row>
    <row r="223" spans="1:11" x14ac:dyDescent="0.3">
      <c r="A223" s="87">
        <v>120</v>
      </c>
      <c r="B223" s="222" t="s">
        <v>459</v>
      </c>
      <c r="C223" s="223">
        <v>10000</v>
      </c>
      <c r="D223" s="223">
        <v>10000</v>
      </c>
      <c r="E223" s="279" t="s">
        <v>60</v>
      </c>
      <c r="F223" s="313" t="s">
        <v>460</v>
      </c>
      <c r="G223" s="224">
        <v>10000</v>
      </c>
      <c r="H223" s="156" t="s">
        <v>460</v>
      </c>
      <c r="I223" s="224">
        <f>G223</f>
        <v>10000</v>
      </c>
      <c r="J223" s="156" t="s">
        <v>340</v>
      </c>
      <c r="K223" s="181" t="s">
        <v>461</v>
      </c>
    </row>
    <row r="224" spans="1:11" x14ac:dyDescent="0.3">
      <c r="A224" s="145"/>
      <c r="B224" s="229"/>
      <c r="C224" s="230"/>
      <c r="D224" s="230"/>
      <c r="E224" s="281"/>
      <c r="F224" s="315"/>
      <c r="G224" s="231"/>
      <c r="H224" s="174"/>
      <c r="I224" s="231"/>
      <c r="J224" s="174"/>
      <c r="K224" s="174"/>
    </row>
    <row r="225" spans="1:11" ht="37.5" x14ac:dyDescent="0.3">
      <c r="A225" s="87">
        <v>121</v>
      </c>
      <c r="B225" s="222" t="s">
        <v>462</v>
      </c>
      <c r="C225" s="223">
        <v>18680</v>
      </c>
      <c r="D225" s="223">
        <v>18680</v>
      </c>
      <c r="E225" s="279" t="s">
        <v>60</v>
      </c>
      <c r="F225" s="313" t="s">
        <v>463</v>
      </c>
      <c r="G225" s="224">
        <v>8430</v>
      </c>
      <c r="H225" s="156" t="s">
        <v>463</v>
      </c>
      <c r="I225" s="224">
        <v>8430</v>
      </c>
      <c r="J225" s="156" t="s">
        <v>340</v>
      </c>
      <c r="K225" s="156" t="s">
        <v>464</v>
      </c>
    </row>
    <row r="226" spans="1:11" ht="37.5" x14ac:dyDescent="0.3">
      <c r="A226" s="145"/>
      <c r="B226" s="229" t="s">
        <v>465</v>
      </c>
      <c r="C226" s="230"/>
      <c r="D226" s="230"/>
      <c r="E226" s="281"/>
      <c r="F226" s="315" t="s">
        <v>466</v>
      </c>
      <c r="G226" s="232">
        <v>10250</v>
      </c>
      <c r="H226" s="174" t="s">
        <v>466</v>
      </c>
      <c r="I226" s="232">
        <v>10250</v>
      </c>
      <c r="J226" s="174"/>
      <c r="K226" s="174" t="s">
        <v>467</v>
      </c>
    </row>
    <row r="227" spans="1:11" x14ac:dyDescent="0.3">
      <c r="A227" s="233">
        <v>122</v>
      </c>
      <c r="B227" s="234" t="s">
        <v>468</v>
      </c>
      <c r="C227" s="235">
        <v>10000</v>
      </c>
      <c r="D227" s="236">
        <v>6200</v>
      </c>
      <c r="E227" s="282" t="s">
        <v>60</v>
      </c>
      <c r="F227" s="237" t="s">
        <v>469</v>
      </c>
      <c r="G227" s="238">
        <f>D227</f>
        <v>6200</v>
      </c>
      <c r="H227" s="237" t="str">
        <f>F227</f>
        <v>สถานีบริการน้ำมันบางจาก</v>
      </c>
      <c r="I227" s="238">
        <f>G227</f>
        <v>6200</v>
      </c>
      <c r="J227" s="349" t="s">
        <v>340</v>
      </c>
      <c r="K227" s="156" t="s">
        <v>470</v>
      </c>
    </row>
    <row r="228" spans="1:11" x14ac:dyDescent="0.3">
      <c r="A228" s="239"/>
      <c r="B228" s="240"/>
      <c r="C228" s="241"/>
      <c r="D228" s="242"/>
      <c r="E228" s="283"/>
      <c r="F228" s="244" t="s">
        <v>471</v>
      </c>
      <c r="G228" s="243"/>
      <c r="H228" s="244" t="str">
        <f>F228</f>
        <v>สหกรณ์การเกษตรห้างฉัตร จำกัด</v>
      </c>
      <c r="I228" s="243"/>
      <c r="J228" s="350"/>
      <c r="K228" s="173"/>
    </row>
    <row r="229" spans="1:11" x14ac:dyDescent="0.3">
      <c r="A229" s="245"/>
      <c r="B229" s="246"/>
      <c r="C229" s="247"/>
      <c r="D229" s="248"/>
      <c r="E229" s="284"/>
      <c r="F229" s="249"/>
      <c r="G229" s="250"/>
      <c r="H229" s="249"/>
      <c r="I229" s="250"/>
      <c r="J229" s="351"/>
      <c r="K229" s="174"/>
    </row>
    <row r="230" spans="1:11" x14ac:dyDescent="0.3">
      <c r="A230" s="87">
        <v>123</v>
      </c>
      <c r="B230" s="251" t="s">
        <v>472</v>
      </c>
      <c r="C230" s="89">
        <v>5500</v>
      </c>
      <c r="D230" s="252">
        <f>G230+G231</f>
        <v>5500</v>
      </c>
      <c r="E230" s="262" t="s">
        <v>60</v>
      </c>
      <c r="F230" s="253" t="s">
        <v>473</v>
      </c>
      <c r="G230" s="92">
        <v>5000</v>
      </c>
      <c r="H230" s="253" t="s">
        <v>473</v>
      </c>
      <c r="I230" s="89">
        <v>5000</v>
      </c>
      <c r="J230" s="349" t="s">
        <v>340</v>
      </c>
      <c r="K230" s="156" t="s">
        <v>474</v>
      </c>
    </row>
    <row r="231" spans="1:11" x14ac:dyDescent="0.3">
      <c r="A231" s="94"/>
      <c r="B231" s="254"/>
      <c r="C231" s="96"/>
      <c r="D231" s="97"/>
      <c r="E231" s="123" t="s">
        <v>333</v>
      </c>
      <c r="F231" s="255" t="s">
        <v>475</v>
      </c>
      <c r="G231" s="256">
        <v>500</v>
      </c>
      <c r="H231" s="255" t="s">
        <v>475</v>
      </c>
      <c r="I231" s="256">
        <v>500</v>
      </c>
      <c r="J231" s="141"/>
      <c r="K231" s="173" t="s">
        <v>476</v>
      </c>
    </row>
    <row r="232" spans="1:11" x14ac:dyDescent="0.3">
      <c r="A232" s="94"/>
      <c r="B232" s="254"/>
      <c r="C232" s="96"/>
      <c r="D232" s="97"/>
      <c r="E232" s="123" t="s">
        <v>335</v>
      </c>
      <c r="F232" s="255" t="s">
        <v>477</v>
      </c>
      <c r="G232" s="100"/>
      <c r="H232" s="255" t="s">
        <v>477</v>
      </c>
      <c r="I232" s="100"/>
      <c r="J232" s="173"/>
      <c r="K232" s="173"/>
    </row>
    <row r="233" spans="1:11" x14ac:dyDescent="0.3">
      <c r="A233" s="201"/>
      <c r="B233" s="108"/>
      <c r="C233" s="109"/>
      <c r="D233" s="110"/>
      <c r="E233" s="127">
        <v>2561</v>
      </c>
      <c r="F233" s="257"/>
      <c r="G233" s="258"/>
      <c r="H233" s="257"/>
      <c r="I233" s="258"/>
      <c r="J233" s="174"/>
      <c r="K233" s="174"/>
    </row>
  </sheetData>
  <mergeCells count="59">
    <mergeCell ref="B60:B61"/>
    <mergeCell ref="A60:A61"/>
    <mergeCell ref="A1:K1"/>
    <mergeCell ref="A2:K2"/>
    <mergeCell ref="A3:A4"/>
    <mergeCell ref="B3:B4"/>
    <mergeCell ref="C3:C4"/>
    <mergeCell ref="D3:D4"/>
    <mergeCell ref="E3:E4"/>
    <mergeCell ref="F3:G4"/>
    <mergeCell ref="H3:I4"/>
    <mergeCell ref="J3:J4"/>
    <mergeCell ref="J98:J99"/>
    <mergeCell ref="A100:A101"/>
    <mergeCell ref="B100:B101"/>
    <mergeCell ref="E100:E101"/>
    <mergeCell ref="J100:J101"/>
    <mergeCell ref="A98:A99"/>
    <mergeCell ref="B98:B99"/>
    <mergeCell ref="E98:E99"/>
    <mergeCell ref="J103:J104"/>
    <mergeCell ref="A105:A106"/>
    <mergeCell ref="B105:B106"/>
    <mergeCell ref="C105:C106"/>
    <mergeCell ref="D105:D106"/>
    <mergeCell ref="E105:E106"/>
    <mergeCell ref="J105:J106"/>
    <mergeCell ref="A102:A104"/>
    <mergeCell ref="B102:B104"/>
    <mergeCell ref="C103:C104"/>
    <mergeCell ref="D103:D104"/>
    <mergeCell ref="E103:E104"/>
    <mergeCell ref="A107:A108"/>
    <mergeCell ref="B107:B108"/>
    <mergeCell ref="E107:E108"/>
    <mergeCell ref="J107:J108"/>
    <mergeCell ref="A109:A111"/>
    <mergeCell ref="B109:B111"/>
    <mergeCell ref="C109:C111"/>
    <mergeCell ref="D109:D111"/>
    <mergeCell ref="E109:E111"/>
    <mergeCell ref="J109:J111"/>
    <mergeCell ref="J112:J113"/>
    <mergeCell ref="A114:A115"/>
    <mergeCell ref="B114:B115"/>
    <mergeCell ref="C114:C115"/>
    <mergeCell ref="D114:D115"/>
    <mergeCell ref="E114:E115"/>
    <mergeCell ref="J114:J115"/>
    <mergeCell ref="A112:A113"/>
    <mergeCell ref="B112:B113"/>
    <mergeCell ref="C112:C113"/>
    <mergeCell ref="D112:D113"/>
    <mergeCell ref="E112:E113"/>
    <mergeCell ref="A116:A117"/>
    <mergeCell ref="B116:B117"/>
    <mergeCell ref="C116:C117"/>
    <mergeCell ref="D116:D117"/>
    <mergeCell ref="E116:E117"/>
  </mergeCells>
  <printOptions horizontalCentered="1"/>
  <pageMargins left="0.31496062992125984" right="0.31496062992125984" top="0.35433070866141736" bottom="0.35433070866141736" header="0.11811023622047245" footer="0.11811023622047245"/>
  <pageSetup paperSize="9" scale="55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2</vt:i4>
      </vt:variant>
    </vt:vector>
  </HeadingPairs>
  <TitlesOfParts>
    <vt:vector size="5" baseType="lpstr">
      <vt:lpstr>แบบอธิบาย สขร 1</vt:lpstr>
      <vt:lpstr>แบบ สขร1</vt:lpstr>
      <vt:lpstr>พ.ค.64</vt:lpstr>
      <vt:lpstr>พ.ค.64!Print_Area</vt:lpstr>
      <vt:lpstr>พ.ค.64!Print_Titles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Corporate Edition</dc:creator>
  <cp:lastModifiedBy>COM</cp:lastModifiedBy>
  <cp:lastPrinted>2021-06-07T02:53:59Z</cp:lastPrinted>
  <dcterms:created xsi:type="dcterms:W3CDTF">2020-10-14T04:16:18Z</dcterms:created>
  <dcterms:modified xsi:type="dcterms:W3CDTF">2021-06-07T07:41:37Z</dcterms:modified>
</cp:coreProperties>
</file>